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<sst xmlns="http://schemas.openxmlformats.org/spreadsheetml/2006/main" uniqueCount="94">
  <si>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 xml:space="preserve">   ·   Прайс-лист «Кашпо, вазоны — Изделия из пенопласта»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</si>
  <si>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</si>
  <si>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</si>
  <si>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</si>
  <si>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</si>
  <si>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</si>
  <si>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</si>
  <si>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20:36</t>
  </si>
  <si>
    <t>Категория</t>
  </si>
  <si>
    <t>Кашпо, вазоны — Изделия из пенопласта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</si>
  <si>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</si>
  <si>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</si>
  <si>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</si>
  <si>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</si>
  <si>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</si>
  <si>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</si>
  <si>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</si>
  <si>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</si>
  <si>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</si>
  <si>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</si>
  <si>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</si>
  <si>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</si>
  <si>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</si>
  <si>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</si>
  <si>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</si>
  <si>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Изделия из пенопласта — 9 поз.</t>
  </si>
  <si>
    <t>cc69dbc5-2f50-11f1-ab50-22344d083d2c#df28b861-2f50-11f1-ab50-22344d083d2c</t>
  </si>
  <si>
    <t>117709</t>
  </si>
  <si>
    <t>Кашпо "Camellia", Венге</t>
  </si>
  <si>
    <t>cc69dbc5-2f50-11f1-ab50-22344d083d2c#b85d4094-2f51-11f1-ab50-22344d083d2c</t>
  </si>
  <si>
    <t>Кашпо "Camellia", Венге (ротанг</t>
  </si>
  <si>
    <t>245мм×245мм)</t>
  </si>
  <si>
    <t>https://www.lavrpack.ru/local/templates/phoenix_v1/images_cache/thumbs/e46a03d9c0f622f54f708b92f71d13c8.webp?v=1790828461</t>
  </si>
  <si>
    <t>cc69dbc5-2f50-11f1-ab50-22344d083d2c#f9738d87-2f50-11f1-ab50-22344d083d2c</t>
  </si>
  <si>
    <t>Кашпо "Camellia", Венге (ротанг)</t>
  </si>
  <si>
    <t>https://www.lavrpack.ru/local/templates/phoenix_v1/images_cache/thumbs/07c2b225a9830c50af71ba6ea35fe7a6.webp?v=1790828461</t>
  </si>
  <si>
    <t>cc69dbc5-2f50-11f1-ab50-22344d083d2c#ea1524fd-2f51-11f1-ab50-22344d083d2c</t>
  </si>
  <si>
    <t>Кашпо "Camellia", Серо-коричневый (ротанг</t>
  </si>
  <si>
    <t>https://www.lavrpack.ru/local/templates/phoenix_v1/images_cache/thumbs/ad27561ba66bd374e64d6450daf6ccab.webp?v=1790828461</t>
  </si>
  <si>
    <t>cc69dbc5-2f50-11f1-ab50-22344d083d2c#330cbe02-2f51-11f1-ab50-22344d083d2c</t>
  </si>
  <si>
    <t>Кашпо "Camellia", Серо-коричневый (ротанг)</t>
  </si>
  <si>
    <t>https://www.lavrpack.ru/local/templates/phoenix_v1/images_cache/thumbs/0cf9b280a5fdf39aac1cee1b75067a3f.webp?v=1790828461</t>
  </si>
  <si>
    <t>8f5460c1-2f56-11f1-ab50-22344d083d2c#9cca02f0-2f56-11f1-ab50-22344d083d2c</t>
  </si>
  <si>
    <t>117713</t>
  </si>
  <si>
    <t>Кашпо "Kerama", Белый (14</t>
  </si>
  <si>
    <t>2л)</t>
  </si>
  <si>
    <t>192b2746-2f54-11f1-ab50-22344d083d2c#625a4138-2f54-11f1-ab50-22344d083d2c</t>
  </si>
  <si>
    <t>117710</t>
  </si>
  <si>
    <t>Кашпо "Lace", Серо-голубой (2</t>
  </si>
  <si>
    <t>3л)</t>
  </si>
  <si>
    <t>https://www.lavrpack.ru/local/templates/phoenix_v1/images_cache/thumbs/9e65e5da0ad001cc0f4637b1cdb17a14.webp?v=1790828461</t>
  </si>
  <si>
    <t>192b2746-2f54-11f1-ab50-22344d083d2c#9ae0cb18-2f54-11f1-ab50-22344d083d2c</t>
  </si>
  <si>
    <t>Кашпо "Lace", Серо-голубой (3</t>
  </si>
  <si>
    <t>9л)</t>
  </si>
  <si>
    <t>https://www.lavrpack.ru/local/templates/phoenix_v1/images_cache/thumbs/d39b575ae46f843365167f4eeff3b475.webp?v=1790828461</t>
  </si>
  <si>
    <t>0e07f17c-2f56-11f1-ab50-22344d083d2c#354bbcaf-2f56-11f1-ab50-22344d083d2c</t>
  </si>
  <si>
    <t>117712</t>
  </si>
  <si>
    <t>Кашпо для орхидей, №1 прозрачно-зеленый (1</t>
  </si>
  <si>
    <t>1л)</t>
  </si>
  <si>
    <t>https://www.lavrpack.ru/local/templates/phoenix_v1/images_cache/thumbs/902b153457796a1ad0335043fbae9306.webp?v=1790828461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</si>
  <si>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</si>
  <si>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</si>
  <si>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</si>
  <si>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</si>
  <si>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</si>
  <si>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</si>
  <si>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</si>
  <si>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</si>
  <si>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</si>
  <si>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</si>
  <si>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</si>
  <si>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</si>
  <si>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20:36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</si>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</sst>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831034b6d48157580bd4861f2bd92e4f.jpg"/><Relationship Id="rId4" Type="http://schemas.openxmlformats.org/officeDocument/2006/relationships/image" Target="../media/fa325a2ae465b1943a3eec4d7b469e73.jpg"/><Relationship Id="rId5" Type="http://schemas.openxmlformats.org/officeDocument/2006/relationships/image" Target="../media/a87890bac6cf160b62e8b6f6900753a0.jpg"/><Relationship Id="rId6" Type="http://schemas.openxmlformats.org/officeDocument/2006/relationships/image" Target="../media/0d47e779a6c20dafbfc0218dc2a9eb2d.jpg"/><Relationship Id="rId7" Type="http://schemas.openxmlformats.org/officeDocument/2006/relationships/image" Target="../media/6d5ce3741f087877c8b69ae735716fc9.jpg"/><Relationship Id="rId8" Type="http://schemas.openxmlformats.org/officeDocument/2006/relationships/image" Target="../media/d324436d7c0e648f824cd5932369a6a6.jpg"/><Relationship Id="rId9" Type="http://schemas.openxmlformats.org/officeDocument/2006/relationships/image" Target="../media/7cb55e62be8de8c5b3ac4d58959621d3.jpg"/><Relationship Id="rId10" Type="http://schemas.openxmlformats.org/officeDocument/2006/relationships/image" Target="../media/66da0647ac0bb0bc148e552c9fbf49f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cc69dbc5-2f50-11f1-ab50-22344d083d2c%23df28b861-2f50-11f1-ab50-22344d083d2c" TargetMode="External"/><Relationship Id="rId_hyperlink_2" Type="http://schemas.openxmlformats.org/officeDocument/2006/relationships/hyperlink" Target="https://www.lavrpack.ru/catalog/?product=cc69dbc5-2f50-11f1-ab50-22344d083d2c%23b85d4094-2f51-11f1-ab50-22344d083d2c" TargetMode="External"/><Relationship Id="rId_hyperlink_3" Type="http://schemas.openxmlformats.org/officeDocument/2006/relationships/hyperlink" Target="https://www.lavrpack.ru/catalog/?product=cc69dbc5-2f50-11f1-ab50-22344d083d2c%23f9738d87-2f50-11f1-ab50-22344d083d2c" TargetMode="External"/><Relationship Id="rId_hyperlink_4" Type="http://schemas.openxmlformats.org/officeDocument/2006/relationships/hyperlink" Target="https://www.lavrpack.ru/catalog/?product=cc69dbc5-2f50-11f1-ab50-22344d083d2c%23ea1524fd-2f51-11f1-ab50-22344d083d2c" TargetMode="External"/><Relationship Id="rId_hyperlink_5" Type="http://schemas.openxmlformats.org/officeDocument/2006/relationships/hyperlink" Target="https://www.lavrpack.ru/catalog/?product=cc69dbc5-2f50-11f1-ab50-22344d083d2c%23330cbe02-2f51-11f1-ab50-22344d083d2c" TargetMode="External"/><Relationship Id="rId_hyperlink_6" Type="http://schemas.openxmlformats.org/officeDocument/2006/relationships/hyperlink" Target="https://www.lavrpack.ru/catalog/?product=8f5460c1-2f56-11f1-ab50-22344d083d2c%239cca02f0-2f56-11f1-ab50-22344d083d2c" TargetMode="External"/><Relationship Id="rId_hyperlink_7" Type="http://schemas.openxmlformats.org/officeDocument/2006/relationships/hyperlink" Target="https://www.lavrpack.ru/catalog/?product=192b2746-2f54-11f1-ab50-22344d083d2c%23625a4138-2f54-11f1-ab50-22344d083d2c" TargetMode="External"/><Relationship Id="rId_hyperlink_8" Type="http://schemas.openxmlformats.org/officeDocument/2006/relationships/hyperlink" Target="https://www.lavrpack.ru/catalog/?product=192b2746-2f54-11f1-ab50-22344d083d2c%239ae0cb18-2f54-11f1-ab50-22344d083d2c" TargetMode="External"/><Relationship Id="rId_hyperlink_9" Type="http://schemas.openxmlformats.org/officeDocument/2006/relationships/hyperlink" Target="https://www.lavrpack.ru/catalog/?product=0e07f17c-2f56-11f1-ab50-22344d083d2c%23354bbcaf-2f56-11f1-ab50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0"/>
  <sheetViews>
    <sheetView tabSelected="1" workbookViewId="0" showGridLines="true" showRowColHeaders="1">
      <pane ySplit="6" activePane="bottomLeft" state="frozen" topLeftCell="A7"/>
      <selection pane="bottomLeft" activeCell="M7" sqref="M7:M1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IF($G$3="","",SUMPRODUCT(--ISNUMBER(SEARCH($G$3,$B$7:$B$16&amp;" "&amp;$C$7:$C$16&amp;" "&amp;$D$7:$D$16&amp;" "&amp;$E$7:$E$16)))&amp;"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63</v>
      </c>
      <c r="P6" s="40" t="s">
        <v>64</v>
      </c>
      <c r="Q6" s="40" t="s">
        <v>65</v>
      </c>
      <c r="R6" s="40" t="s">
        <v>66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1656.0</v>
      </c>
      <c r="J8" s="22">
        <v>1.0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30</v>
      </c>
      <c r="D9" s="17"/>
      <c r="E9" s="17" t="s">
        <v>31</v>
      </c>
      <c r="F9" s="19"/>
      <c r="G9" s="20">
        <v>1.0</v>
      </c>
      <c r="H9" s="21"/>
      <c r="I9" s="21">
        <v>1227.0</v>
      </c>
      <c r="J9" s="22">
        <v>7.0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29</v>
      </c>
      <c r="Q9" t="s">
        <v>29</v>
      </c>
    </row>
    <row r="10" spans="1:18" customHeight="1" ht="58">
      <c r="A10" s="16"/>
      <c r="B10" s="18" t="s">
        <v>27</v>
      </c>
      <c r="C10" s="17" t="s">
        <v>34</v>
      </c>
      <c r="D10" s="17"/>
      <c r="E10" s="17"/>
      <c r="F10" s="19"/>
      <c r="G10" s="20">
        <v>1.0</v>
      </c>
      <c r="H10" s="21"/>
      <c r="I10" s="21">
        <v>1865.0</v>
      </c>
      <c r="J10" s="22">
        <v>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35</v>
      </c>
      <c r="P10" t="s">
        <v>33</v>
      </c>
      <c r="Q10" t="s">
        <v>33</v>
      </c>
    </row>
    <row r="11" spans="1:18" customHeight="1" ht="58">
      <c r="A11" s="16"/>
      <c r="B11" s="18" t="s">
        <v>27</v>
      </c>
      <c r="C11" s="17" t="s">
        <v>37</v>
      </c>
      <c r="D11" s="17"/>
      <c r="E11" s="17" t="s">
        <v>31</v>
      </c>
      <c r="F11" s="19"/>
      <c r="G11" s="20">
        <v>1.0</v>
      </c>
      <c r="H11" s="21"/>
      <c r="I11" s="21">
        <v>1227.0</v>
      </c>
      <c r="J11" s="22">
        <v>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38</v>
      </c>
      <c r="P11" t="s">
        <v>36</v>
      </c>
      <c r="Q11" t="s">
        <v>36</v>
      </c>
    </row>
    <row r="12" spans="1:18" customHeight="1" ht="58">
      <c r="A12" s="16"/>
      <c r="B12" s="18" t="s">
        <v>27</v>
      </c>
      <c r="C12" s="17" t="s">
        <v>40</v>
      </c>
      <c r="D12" s="17"/>
      <c r="E12" s="17"/>
      <c r="F12" s="19"/>
      <c r="G12" s="20">
        <v>1.0</v>
      </c>
      <c r="H12" s="21"/>
      <c r="I12" s="21">
        <v>1865.0</v>
      </c>
      <c r="J12" s="22">
        <v>4.0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41</v>
      </c>
      <c r="P12" t="s">
        <v>39</v>
      </c>
      <c r="Q12" t="s">
        <v>39</v>
      </c>
    </row>
    <row r="13" spans="1:18" customHeight="1" ht="58">
      <c r="A13" s="16"/>
      <c r="B13" s="18" t="s">
        <v>43</v>
      </c>
      <c r="C13" s="17" t="s">
        <v>44</v>
      </c>
      <c r="D13" s="17"/>
      <c r="E13" s="17" t="s">
        <v>45</v>
      </c>
      <c r="F13" s="19"/>
      <c r="G13" s="20">
        <v>1.0</v>
      </c>
      <c r="H13" s="21"/>
      <c r="I13" s="21">
        <v>662.0</v>
      </c>
      <c r="J13" s="22">
        <v>1.0</v>
      </c>
      <c r="K13" s="50"/>
      <c r="L13" s="21" t="str">
        <f>IF(K13&gt;0,K13*I13,"")</f>
      </c>
      <c r="M13" s="52"/>
      <c r="N13" t="str">
        <f>IF(K13&gt;0,COUNTIF($K$7:K13,"&gt;0"),"")</f>
      </c>
      <c r="P13" t="s">
        <v>42</v>
      </c>
      <c r="Q13" t="s">
        <v>42</v>
      </c>
    </row>
    <row r="14" spans="1:18" customHeight="1" ht="58">
      <c r="A14" s="16"/>
      <c r="B14" s="18" t="s">
        <v>47</v>
      </c>
      <c r="C14" s="17" t="s">
        <v>48</v>
      </c>
      <c r="D14" s="17"/>
      <c r="E14" s="17" t="s">
        <v>49</v>
      </c>
      <c r="F14" s="19"/>
      <c r="G14" s="20">
        <v>1.0</v>
      </c>
      <c r="H14" s="21"/>
      <c r="I14" s="21">
        <v>604.0</v>
      </c>
      <c r="J14" s="22">
        <v>14.0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50</v>
      </c>
      <c r="P14" t="s">
        <v>46</v>
      </c>
      <c r="Q14" t="s">
        <v>46</v>
      </c>
    </row>
    <row r="15" spans="1:18" customHeight="1" ht="58">
      <c r="A15" s="16"/>
      <c r="B15" s="18" t="s">
        <v>47</v>
      </c>
      <c r="C15" s="17" t="s">
        <v>52</v>
      </c>
      <c r="D15" s="17"/>
      <c r="E15" s="17" t="s">
        <v>53</v>
      </c>
      <c r="F15" s="19"/>
      <c r="G15" s="20">
        <v>1.0</v>
      </c>
      <c r="H15" s="21"/>
      <c r="I15" s="21">
        <v>956.0</v>
      </c>
      <c r="J15" s="22">
        <v>7.0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54</v>
      </c>
      <c r="P15" t="s">
        <v>51</v>
      </c>
      <c r="Q15" t="s">
        <v>51</v>
      </c>
    </row>
    <row r="16" spans="1:18" customHeight="1" ht="58">
      <c r="A16" s="16"/>
      <c r="B16" s="18" t="s">
        <v>56</v>
      </c>
      <c r="C16" s="17" t="s">
        <v>57</v>
      </c>
      <c r="D16" s="17"/>
      <c r="E16" s="17" t="s">
        <v>58</v>
      </c>
      <c r="F16" s="19"/>
      <c r="G16" s="20">
        <v>1.0</v>
      </c>
      <c r="H16" s="21"/>
      <c r="I16" s="21">
        <v>93.0</v>
      </c>
      <c r="J16" s="22">
        <v>8.0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59</v>
      </c>
      <c r="P16" t="s">
        <v>55</v>
      </c>
      <c r="Q16" t="s">
        <v>55</v>
      </c>
    </row>
    <row r="18" spans="1:18">
      <c r="I18" s="30" t="s">
        <v>60</v>
      </c>
      <c r="J18" s="33"/>
      <c r="K18" s="36" t="str">
        <f>COUNTIF(K7:K16,"&gt;0")</f>
      </c>
    </row>
    <row r="19" spans="1:18">
      <c r="I19" s="31" t="s">
        <v>61</v>
      </c>
      <c r="J19" s="34"/>
      <c r="K19" s="37" t="str">
        <f>SUM(K7:K16)</f>
      </c>
    </row>
    <row r="20" spans="1:18">
      <c r="I20" s="32" t="s">
        <v>62</v>
      </c>
      <c r="J20" s="35"/>
      <c r="K20" s="38" t="str">
        <f>SUM(L7:L16)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8:J18"/>
    <mergeCell ref="I19:J19"/>
    <mergeCell ref="I20:J20"/>
    <mergeCell ref="G5:I5"/>
  </mergeCells>
  <conditionalFormatting sqref="A7:M1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6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7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67</v>
      </c>
    </row>
    <row r="2" spans="1:12" customHeight="1" ht="26">
      <c r="A2" s="54" t="s">
        <v>68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69</v>
      </c>
      <c r="B6" s="56"/>
      <c r="C6" s="57" t="str">
        <f>'Прайс и заказ'!K18</f>
      </c>
      <c r="D6" s="58" t="s">
        <v>61</v>
      </c>
      <c r="E6" s="56"/>
      <c r="F6" s="57" t="str">
        <f>'Прайс и заказ'!K19</f>
      </c>
      <c r="G6" s="58" t="s">
        <v>62</v>
      </c>
      <c r="H6" s="56"/>
      <c r="I6" s="59" t="str">
        <f>'Прайс и заказ'!K20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70</v>
      </c>
      <c r="G8" s="60" t="s">
        <v>23</v>
      </c>
      <c r="H8" s="60" t="s">
        <v>24</v>
      </c>
      <c r="I8" s="60" t="s">
        <v>5</v>
      </c>
      <c r="J8" s="40" t="s">
        <v>63</v>
      </c>
      <c r="L8" s="40" t="s">
        <v>65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заказ'!$N$7:$N$16,0)+6,0)</f>
      </c>
      <c r="L17" t="str">
        <f>IF($J17=0,"",IF(INDEX('Прайс и заказ'!Q:Q,$J17)="","",INDEX('Прайс и заказ'!Q:Q,$J17)))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7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71</v>
      </c>
    </row>
    <row r="2" spans="1:6">
      <c r="A2" t="s">
        <v>72</v>
      </c>
    </row>
    <row r="3" spans="1:6">
      <c r="A3" t="s">
        <v>73</v>
      </c>
    </row>
    <row r="4" spans="1:6">
      <c r="A4" t="s">
        <v>74</v>
      </c>
    </row>
    <row r="5" spans="1:6">
      <c r="A5" t="s">
        <v>75</v>
      </c>
      <c r="B5" t="s">
        <v>76</v>
      </c>
      <c r="C5" t="s">
        <v>77</v>
      </c>
      <c r="D5" t="s">
        <v>78</v>
      </c>
    </row>
    <row r="6" spans="1:6">
      <c r="A6" t="s">
        <v>79</v>
      </c>
      <c r="B6" t="s">
        <v>80</v>
      </c>
      <c r="C6" t="s">
        <v>81</v>
      </c>
      <c r="D6" t="s">
        <v>82</v>
      </c>
      <c r="E6" t="s">
        <v>83</v>
      </c>
      <c r="F6" t="s">
        <v>84</v>
      </c>
    </row>
    <row r="7" spans="1:6">
      <c r="A7" t="s">
        <v>85</v>
      </c>
      <c r="B7">
        <v>6</v>
      </c>
      <c r="C7" t="s">
        <v>86</v>
      </c>
      <c r="D7" t="s">
        <v>87</v>
      </c>
      <c r="E7" t="s">
        <v>88</v>
      </c>
      <c r="F7" t="s">
        <v>89</v>
      </c>
    </row>
    <row r="8" spans="1:6">
      <c r="A8" t="s">
        <v>90</v>
      </c>
      <c r="B8">
        <v>8</v>
      </c>
      <c r="C8" t="s">
        <v>91</v>
      </c>
      <c r="D8" t="s">
        <v>92</v>
      </c>
      <c r="E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2026-10-01T20:36:45+04:00</dcterms:created>
  <dcterms:modified xsi:type="dcterms:W3CDTF">2026-10-01T20:36:45+04:00</dcterms:modified>
  <dc:title>Прайс-лист LavrPack — Кашпо, вазоны — Изделия из пенопласта</dc:title>
  <dc:description>Сформировано на www.lavrpack.ru 01.10.2026 20:36</dc:description>
  <dc:subject/>
  <cp:keywords/>
  <cp:category/>
</cp:coreProperties>
</file>