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<sst xmlns="http://schemas.openxmlformats.org/spreadsheetml/2006/main" uniqueCount="78">
  <si>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 xml:space="preserve">   ·   Прайс-лист «Расходные материалы — Пена»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</si>
  <si>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</si>
  <si>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</si>
  <si>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</si>
  <si>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</si>
  <si>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</si>
  <si>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</si>
  <si>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19:24</t>
  </si>
  <si>
    <t>Категория</t>
  </si>
  <si>
    <t>Расходные материалы — Пена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</si>
  <si>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</si>
  <si>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</si>
  <si>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</si>
  <si>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</si>
  <si>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</si>
  <si>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</si>
  <si>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</si>
  <si>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</si>
  <si>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</si>
  <si>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</si>
  <si>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</si>
  <si>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</si>
  <si>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</si>
  <si>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</si>
  <si>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</si>
  <si>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Пена — 4 поз.</t>
  </si>
  <si>
    <t>6813235c-7f2a-11ec-b73f-0018e40a3af2</t>
  </si>
  <si>
    <t>11905</t>
  </si>
  <si>
    <t>Флористическая  пена</t>
  </si>
  <si>
    <t>Брикет сухоцвет (Oasis® SEC Dry Floral Foam Bri), Германия (Floralife Europe</t>
  </si>
  <si>
    <t>упак</t>
  </si>
  <si>
    <t>https://www.lavrpack.ru/local/templates/phoenix_v1/images_cache/thumbs/1d2ce4cbae0456714055dbd16923b1bf.webp?v=1790809999</t>
  </si>
  <si>
    <t>5d18490b-f619-11ed-90e0-00e01a6800eb</t>
  </si>
  <si>
    <t>102794</t>
  </si>
  <si>
    <t>Флористическая пена</t>
  </si>
  <si>
    <t>Victoria normal, Польша</t>
  </si>
  <si>
    <t>https://www.lavrpack.ru/local/templates/phoenix_v1/images_cache/thumbs/841eb437770b917c6c70ad3df405162b.webp?v=1790861700</t>
  </si>
  <si>
    <t>e1f35de0-7f2a-11ec-b73f-0018e40a3af2</t>
  </si>
  <si>
    <t>41103</t>
  </si>
  <si>
    <t>Брикет срез Классик (Oasis®Classic Fresh Floral Fo), Германия (Floralife Eur</t>
  </si>
  <si>
    <t>https://www.lavrpack.ru/local/templates/phoenix_v1/images_cache/thumbs/c8d154191a5bb2a186a5770f9a23394c.webp?v=1790861700</t>
  </si>
  <si>
    <t>2d722fcd-a539-11f1-ab51-22344d083d2c</t>
  </si>
  <si>
    <t>120090</t>
  </si>
  <si>
    <t>Флористическая пена NORMAL (mc lucky)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</si>
  <si>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</si>
  <si>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</si>
  <si>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</si>
  <si>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</si>
  <si>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</si>
  <si>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</si>
  <si>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</si>
  <si>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</si>
  <si>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</si>
  <si>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</si>
  <si>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</si>
  <si>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</si>
  <si>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19:24</t>
  </si>
  <si>
    <t>Тип цены: опт</t>
  </si>
  <si>
    <t>Раздел: Расходные материалы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</si>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</sst>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5c582fa51e4010288628b19035b7963.jpg"/><Relationship Id="rId3" Type="http://schemas.openxmlformats.org/officeDocument/2006/relationships/image" Target="../media/ec25158b2b6f635c1dd9c247a916e1a7.jpg"/><Relationship Id="rId4" Type="http://schemas.openxmlformats.org/officeDocument/2006/relationships/image" Target="../media/dd966da964d95a5f58bb608bacc43f01.jpg"/><Relationship Id="rId5" Type="http://schemas.openxmlformats.org/officeDocument/2006/relationships/image" Target="../media/6d5ce3741f087877c8b69ae735716fc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813235c-7f2a-11ec-b73f-0018e40a3af2" TargetMode="External"/><Relationship Id="rId_hyperlink_2" Type="http://schemas.openxmlformats.org/officeDocument/2006/relationships/hyperlink" Target="https://www.lavrpack.ru/catalog/?product=5d18490b-f619-11ed-90e0-00e01a6800eb" TargetMode="External"/><Relationship Id="rId_hyperlink_3" Type="http://schemas.openxmlformats.org/officeDocument/2006/relationships/hyperlink" Target="https://www.lavrpack.ru/catalog/?product=e1f35de0-7f2a-11ec-b73f-0018e40a3af2" TargetMode="External"/><Relationship Id="rId_hyperlink_4" Type="http://schemas.openxmlformats.org/officeDocument/2006/relationships/hyperlink" Target="https://www.lavrpack.ru/catalog/?product=2d722fcd-a539-11f1-ab51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5"/>
  <sheetViews>
    <sheetView tabSelected="1" workbookViewId="0" showGridLines="true" showRowColHeaders="1">
      <pane ySplit="6" activePane="bottomLeft" state="frozen" topLeftCell="A7"/>
      <selection pane="bottomLeft" activeCell="M7" sqref="M7:M11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IF($G$3="","",SUMPRODUCT(--ISNUMBER(SEARCH($G$3,$B$7:$B$11&amp;" "&amp;$C$7:$C$11&amp;" "&amp;$D$7:$D$11&amp;" "&amp;$E$7:$E$11)))&amp;"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47</v>
      </c>
      <c r="P6" s="40" t="s">
        <v>48</v>
      </c>
      <c r="Q6" s="40" t="s">
        <v>49</v>
      </c>
      <c r="R6" s="40" t="s">
        <v>50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/>
      <c r="F8" s="19" t="s">
        <v>30</v>
      </c>
      <c r="G8" s="20">
        <v>35.0</v>
      </c>
      <c r="H8" s="21"/>
      <c r="I8" s="21">
        <v>129.0</v>
      </c>
      <c r="J8" s="22">
        <v>18304.0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35</v>
      </c>
      <c r="E9" s="17"/>
      <c r="F9" s="19" t="s">
        <v>30</v>
      </c>
      <c r="G9" s="20">
        <v>20.0</v>
      </c>
      <c r="H9" s="21"/>
      <c r="I9" s="21">
        <v>69.0</v>
      </c>
      <c r="J9" s="22">
        <v>4520.0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34</v>
      </c>
      <c r="D10" s="17" t="s">
        <v>39</v>
      </c>
      <c r="E10" s="17"/>
      <c r="F10" s="19" t="s">
        <v>30</v>
      </c>
      <c r="G10" s="20">
        <v>35.0</v>
      </c>
      <c r="H10" s="21"/>
      <c r="I10" s="21">
        <v>94.0</v>
      </c>
      <c r="J10" s="22">
        <v>16030.0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37</v>
      </c>
      <c r="Q10" t="s">
        <v>37</v>
      </c>
    </row>
    <row r="11" spans="1:18" customHeight="1" ht="58">
      <c r="A11" s="16"/>
      <c r="B11" s="18" t="s">
        <v>42</v>
      </c>
      <c r="C11" s="17" t="s">
        <v>43</v>
      </c>
      <c r="D11" s="17"/>
      <c r="E11" s="17"/>
      <c r="F11" s="19"/>
      <c r="G11" s="20">
        <v>1.0</v>
      </c>
      <c r="H11" s="21"/>
      <c r="I11" s="21">
        <v>72.0</v>
      </c>
      <c r="J11" s="22">
        <v>3400.0</v>
      </c>
      <c r="K11" s="50"/>
      <c r="L11" s="21" t="str">
        <f>IF(K11&gt;0,K11*I11,"")</f>
      </c>
      <c r="M11" s="52"/>
      <c r="N11" t="str">
        <f>IF(K11&gt;0,COUNTIF($K$7:K11,"&gt;0"),"")</f>
      </c>
      <c r="P11" t="s">
        <v>41</v>
      </c>
      <c r="Q11" t="s">
        <v>41</v>
      </c>
    </row>
    <row r="13" spans="1:18">
      <c r="I13" s="30" t="s">
        <v>44</v>
      </c>
      <c r="J13" s="33"/>
      <c r="K13" s="36" t="str">
        <f>COUNTIF(K7:K11,"&gt;0")</f>
      </c>
    </row>
    <row r="14" spans="1:18">
      <c r="I14" s="31" t="s">
        <v>45</v>
      </c>
      <c r="J14" s="34"/>
      <c r="K14" s="37" t="str">
        <f>SUM(K7:K11)</f>
      </c>
    </row>
    <row r="15" spans="1:18">
      <c r="I15" s="32" t="s">
        <v>46</v>
      </c>
      <c r="J15" s="35"/>
      <c r="K15" s="38" t="str">
        <f>SUM(L7:L11)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3:J13"/>
    <mergeCell ref="I14:J14"/>
    <mergeCell ref="I15:J15"/>
    <mergeCell ref="G5:I5"/>
  </mergeCells>
  <conditionalFormatting sqref="A7:M11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1">
    <cfRule type="expression" dxfId="2" priority="3">
      <formula>AND($K7&gt;$J7,$K7&gt;0)</formula>
    </cfRule>
  </conditionalFormatting>
  <dataValidations count="4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1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35 упак" sqref="K8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35 упак" sqref="K10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20 упак" sqref="K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2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51</v>
      </c>
    </row>
    <row r="2" spans="1:12" customHeight="1" ht="26">
      <c r="A2" s="54" t="s">
        <v>52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53</v>
      </c>
      <c r="B6" s="56"/>
      <c r="C6" s="57" t="str">
        <f>'Прайс и заказ'!K13</f>
      </c>
      <c r="D6" s="58" t="s">
        <v>45</v>
      </c>
      <c r="E6" s="56"/>
      <c r="F6" s="57" t="str">
        <f>'Прайс и заказ'!K14</f>
      </c>
      <c r="G6" s="58" t="s">
        <v>46</v>
      </c>
      <c r="H6" s="56"/>
      <c r="I6" s="59" t="str">
        <f>'Прайс и заказ'!K15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54</v>
      </c>
      <c r="G8" s="60" t="s">
        <v>23</v>
      </c>
      <c r="H8" s="60" t="s">
        <v>24</v>
      </c>
      <c r="I8" s="60" t="s">
        <v>5</v>
      </c>
      <c r="J8" s="40" t="s">
        <v>47</v>
      </c>
      <c r="L8" s="40" t="s">
        <v>49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заказ'!$N$7:$N$11,0)+6,0)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заказ'!$N$7:$N$11,0)+6,0)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заказ'!$N$7:$N$11,0)+6,0)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заказ'!$N$7:$N$11,0)+6,0)</f>
      </c>
      <c r="L12" t="str">
        <f>IF($J12=0,"",IF(INDEX('Прайс и заказ'!Q:Q,$J12)="","",INDEX('Прайс и заказ'!Q:Q,$J12)))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2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55</v>
      </c>
    </row>
    <row r="2" spans="1:6">
      <c r="A2" t="s">
        <v>56</v>
      </c>
    </row>
    <row r="3" spans="1:6">
      <c r="A3" t="s">
        <v>57</v>
      </c>
    </row>
    <row r="4" spans="1:6">
      <c r="A4" t="s">
        <v>58</v>
      </c>
    </row>
    <row r="5" spans="1:6">
      <c r="A5" t="s">
        <v>59</v>
      </c>
      <c r="B5" t="s">
        <v>60</v>
      </c>
      <c r="C5" t="s">
        <v>61</v>
      </c>
      <c r="D5" t="s">
        <v>62</v>
      </c>
    </row>
    <row r="6" spans="1:6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</row>
    <row r="7" spans="1:6">
      <c r="A7" t="s">
        <v>69</v>
      </c>
      <c r="B7">
        <v>6</v>
      </c>
      <c r="C7" t="s">
        <v>70</v>
      </c>
      <c r="D7" t="s">
        <v>71</v>
      </c>
      <c r="E7" t="s">
        <v>72</v>
      </c>
      <c r="F7" t="s">
        <v>73</v>
      </c>
    </row>
    <row r="8" spans="1:6">
      <c r="A8" t="s">
        <v>74</v>
      </c>
      <c r="B8">
        <v>8</v>
      </c>
      <c r="C8" t="s">
        <v>75</v>
      </c>
      <c r="D8" t="s">
        <v>76</v>
      </c>
      <c r="E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2026-10-01T19:24:25+04:00</dcterms:created>
  <dcterms:modified xsi:type="dcterms:W3CDTF">2026-10-01T19:24:25+04:00</dcterms:modified>
  <dc:title>Прайс-лист LavrPack — Расходные материалы — Пена</dc:title>
  <dc:description>Сформировано на www.lavrpack.ru 01.10.2026 19:24</dc:description>
  <dc:subject/>
  <cp:keywords/>
  <cp:category/>
</cp:coreProperties>
</file>