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<sst xmlns="http://schemas.openxmlformats.org/spreadsheetml/2006/main" uniqueCount="153">
  <si>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 xml:space="preserve">   ·   Прайс-лист «Расходные материалы — Прочее»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</si>
  <si>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</si>
  <si>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</si>
  <si>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</si>
  <si>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</si>
  <si>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</si>
  <si>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</si>
  <si>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20:35</t>
  </si>
  <si>
    <t>Категория</t>
  </si>
  <si>
    <t>Расходные материалы — Прочее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</si>
  <si>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</si>
  <si>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</si>
  <si>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</si>
  <si>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</si>
  <si>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</si>
  <si>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</si>
  <si>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</si>
  <si>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</si>
  <si>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</si>
  <si>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</si>
  <si>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</si>
  <si>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</si>
  <si>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</si>
  <si>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</si>
  <si>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</si>
  <si>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Прочее — 27 поз.</t>
  </si>
  <si>
    <t>de0d6714-7d4f-11ee-a8ad-00e01a6800eb</t>
  </si>
  <si>
    <t>104849</t>
  </si>
  <si>
    <t>Каркас для букета 21*16*31см, BH002</t>
  </si>
  <si>
    <t>https://www.lavrpack.ru/local/templates/phoenix_v1/images_cache/thumbs/49a3047481d38968f8809909b77c397a.webp?v=1790861700</t>
  </si>
  <si>
    <t>091828e8-7d50-11ee-a8ad-00e01a6800eb</t>
  </si>
  <si>
    <t>104850</t>
  </si>
  <si>
    <t>Каркас для букета 26*16*31см, BH001</t>
  </si>
  <si>
    <t>https://www.lavrpack.ru/local/templates/phoenix_v1/images_cache/thumbs/33b13359420873cf9cde2099d195508e.webp?v=1790861700</t>
  </si>
  <si>
    <t>4fc170e2-7f2a-11ec-b73f-0018e40a3af2</t>
  </si>
  <si>
    <t>8804</t>
  </si>
  <si>
    <t>Колбочка</t>
  </si>
  <si>
    <t>Пластиковая на стике зел., Россия</t>
  </si>
  <si>
    <t>упак</t>
  </si>
  <si>
    <t>https://www.lavrpack.ru/local/templates/phoenix_v1/images_cache/thumbs/00d4f6f107bd5b63c1c294e0d94718ee.webp?v=1790861700</t>
  </si>
  <si>
    <t>a35947d8-4d0e-11f0-ab41-22344d083d2c#aa1ab61c-4d0e-11f0-ab41-22344d083d2c</t>
  </si>
  <si>
    <t>113232</t>
  </si>
  <si>
    <t>Лента плиссированная с оборками, однотонная</t>
  </si>
  <si>
    <t>Сиреневый</t>
  </si>
  <si>
    <t>40мм×10ярд.,</t>
  </si>
  <si>
    <t>https://www.lavrpack.ru/local/templates/phoenix_v1/images_cache/thumbs/3ea8831c8a471e8e2347ca3386d6ca3d.webp?v=1790861700</t>
  </si>
  <si>
    <t>a35947d8-4d0e-11f0-ab41-22344d083d2c#9c34821e-4d23-11f1-ab50-22344d083d2c</t>
  </si>
  <si>
    <t>Желтый</t>
  </si>
  <si>
    <t>https://www.lavrpack.ru/local/templates/phoenix_v1/images_cache/thumbs/bb375752d404db2c18b510a33422deb4.webp?v=1790861700</t>
  </si>
  <si>
    <t>a35947d8-4d0e-11f0-ab41-22344d083d2c#a2759d0e-4d23-11f1-ab50-22344d083d2c</t>
  </si>
  <si>
    <t>Розовый</t>
  </si>
  <si>
    <t>https://www.lavrpack.ru/local/templates/phoenix_v1/images_cache/thumbs/7acd8ec97a7af5011ac0ce46c7fad1aa.webp?v=1790809999</t>
  </si>
  <si>
    <t>a35947d8-4d0e-11f0-ab41-22344d083d2c#b9cccbe5-4d0e-11f0-ab41-22344d083d2c</t>
  </si>
  <si>
    <t>Орхидея</t>
  </si>
  <si>
    <t>https://www.lavrpack.ru/local/templates/phoenix_v1/images_cache/thumbs/7bca0a5031b2c288c7cf1ebbd1d3be74.webp?v=1790809999</t>
  </si>
  <si>
    <t>a35947d8-4d0e-11f0-ab41-22344d083d2c#95660f11-4d23-11f1-ab50-22344d083d2c</t>
  </si>
  <si>
    <t>Белый</t>
  </si>
  <si>
    <t>1deea9a1-a52d-11f1-ab51-22344d083d2c#3e210516-a52d-11f1-ab51-22344d083d2c</t>
  </si>
  <si>
    <t>120086</t>
  </si>
  <si>
    <t>Лента силиконовая, однотонная</t>
  </si>
  <si>
    <t>25мм×100ярд,</t>
  </si>
  <si>
    <t>1deea9a1-a52d-11f1-ab51-22344d083d2c#2b39fde4-a52d-11f1-ab51-22344d083d2c</t>
  </si>
  <si>
    <t>1deea9a1-a52d-11f1-ab51-22344d083d2c#314ba5bc-a52d-11f1-ab51-22344d083d2c</t>
  </si>
  <si>
    <t>Светло-розовый</t>
  </si>
  <si>
    <t>b1a75d53-a52d-11f1-ab51-22344d083d2c#b7ae06ed-a52d-11f1-ab51-22344d083d2c</t>
  </si>
  <si>
    <t>120087</t>
  </si>
  <si>
    <t>38мм×50ярд,</t>
  </si>
  <si>
    <t>b1a75d53-a52d-11f1-ab51-22344d083d2c#b1a75dae-a52d-11f1-ab51-22344d083d2c</t>
  </si>
  <si>
    <t>b1a75d53-a52d-11f1-ab51-22344d083d2c#b7ae0724-a52d-11f1-ab51-22344d083d2c</t>
  </si>
  <si>
    <t>07e562e4-b4a1-11f0-ab48-22344d083d2c#4b727f5e-b4a1-11f0-ab48-22344d083d2c</t>
  </si>
  <si>
    <t>115684</t>
  </si>
  <si>
    <t>Лента силиконовая, с принтом "Love you"</t>
  </si>
  <si>
    <t>Красный</t>
  </si>
  <si>
    <t>25мм×25м,</t>
  </si>
  <si>
    <t>https://www.lavrpack.ru/local/templates/phoenix_v1/images_cache/thumbs/dccef3a16c96b6ce7900e0bb01bbd000.webp?v=1790861700</t>
  </si>
  <si>
    <t>07e562e4-b4a1-11f0-ab48-22344d083d2c#679fee96-b4a1-11f0-ab48-22344d083d2c</t>
  </si>
  <si>
    <t>Золотой</t>
  </si>
  <si>
    <t>https://www.lavrpack.ru/local/templates/phoenix_v1/images_cache/thumbs/3984be682f587f8ba5a44cd4d8eb17b3.webp?v=1790861700</t>
  </si>
  <si>
    <t>07e562e4-b4a1-11f0-ab48-22344d083d2c#74c24eb4-b4a1-11f0-ab48-22344d083d2c</t>
  </si>
  <si>
    <t>https://www.lavrpack.ru/local/templates/phoenix_v1/images_cache/thumbs/4baf22232fd4a3b83e2e15a7c7b87c2e.webp?v=1790861700</t>
  </si>
  <si>
    <t>07e562e4-b4a1-11f0-ab48-22344d083d2c#80065f25-b4a1-11f0-ab48-22344d083d2c</t>
  </si>
  <si>
    <t>Серебристый</t>
  </si>
  <si>
    <t>https://www.lavrpack.ru/local/templates/phoenix_v1/images_cache/thumbs/0fb3ebda26e2ffd91783891ab57cecdf.webp?v=1790861700</t>
  </si>
  <si>
    <t>8d1c60d6-4a1a-11f1-ab50-22344d083d2c</t>
  </si>
  <si>
    <t>118264</t>
  </si>
  <si>
    <t>Лента ANCHOR TAPE GREEN</t>
  </si>
  <si>
    <t>МС -66</t>
  </si>
  <si>
    <t>50м×12мм,</t>
  </si>
  <si>
    <t>https://www.lavrpack.ru/local/templates/phoenix_v1/images_cache/thumbs/cd858d861914950f0e88c5a7bbdca865.webp?v=1790819072</t>
  </si>
  <si>
    <t>2d25c423-ebca-11ec-8757-00e01a6800eb</t>
  </si>
  <si>
    <t>71891</t>
  </si>
  <si>
    <t>Поддон для кирпича 26*12,5*2</t>
  </si>
  <si>
    <t>белый, Германия</t>
  </si>
  <si>
    <t>5см</t>
  </si>
  <si>
    <t>https://www.lavrpack.ru/local/templates/phoenix_v1/images_cache/thumbs/eaa867e936896bf14e6e29055a426ab9.webp?v=1790861700</t>
  </si>
  <si>
    <t>9dcab425-3023-11ed-8758-00e01a6800eb</t>
  </si>
  <si>
    <t>75686</t>
  </si>
  <si>
    <t>Поддон прозр.</t>
  </si>
  <si>
    <t>Россия</t>
  </si>
  <si>
    <t>D17,5 см</t>
  </si>
  <si>
    <t>https://www.lavrpack.ru/local/templates/phoenix_v1/images_cache/thumbs/c7bdcb292fe37a023748542925d0a4eb.webp?v=1790861700</t>
  </si>
  <si>
    <t>90375b15-3023-11ed-8758-00e01a6800eb</t>
  </si>
  <si>
    <t>75685</t>
  </si>
  <si>
    <t>D21 см</t>
  </si>
  <si>
    <t>https://www.lavrpack.ru/local/templates/phoenix_v1/images_cache/thumbs/290cf7612c58bb4b3159366c65f8b604.webp?v=1790861700</t>
  </si>
  <si>
    <t>0dc7af8b-3745-11ee-a5bc-00e01a6800eb</t>
  </si>
  <si>
    <t>103562</t>
  </si>
  <si>
    <t>Подставка для горшка 77-1, терракот, D13,8*H1,8см</t>
  </si>
  <si>
    <t>https://www.lavrpack.ru/local/templates/phoenix_v1/images_cache/thumbs/b03af951c0be7b4583268968c79c20e3.webp?v=1790861700</t>
  </si>
  <si>
    <t>829b771a-4d24-11f1-ab50-22344d083d2c#88b8e86f-84cd-11f1-ab51-22344d083d2c</t>
  </si>
  <si>
    <t>118278</t>
  </si>
  <si>
    <t>Шнур флористический, вельвет</t>
  </si>
  <si>
    <t>Кремовый</t>
  </si>
  <si>
    <t>3мм×50ярд.,</t>
  </si>
  <si>
    <t>829b771a-4d24-11f1-ab50-22344d083d2c#a80d801b-4d24-11f1-ab50-22344d083d2c</t>
  </si>
  <si>
    <t>Чайная роза</t>
  </si>
  <si>
    <t>829b771a-4d24-11f1-ab50-22344d083d2c#a13c5abc-4d24-11f1-ab50-22344d083d2c</t>
  </si>
  <si>
    <t>829b771a-4d24-11f1-ab50-22344d083d2c#a13c59e3-4d24-11f1-ab50-22344d083d2c</t>
  </si>
  <si>
    <t>Персик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</si>
  <si>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</si>
  <si>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</si>
  <si>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</si>
  <si>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</si>
  <si>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</si>
  <si>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</si>
  <si>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</si>
  <si>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</si>
  <si>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</si>
  <si>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</si>
  <si>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</si>
  <si>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</si>
  <si>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20:35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</si>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</sst>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683406d4c08fb1e7a310f44fe9205ca.jpg"/><Relationship Id="rId3" Type="http://schemas.openxmlformats.org/officeDocument/2006/relationships/image" Target="../media/99242d5fd0ba1fefa83a79bf113d02b7.jpg"/><Relationship Id="rId4" Type="http://schemas.openxmlformats.org/officeDocument/2006/relationships/image" Target="../media/437f84b13742b6911b7797771a260f7c.jpg"/><Relationship Id="rId5" Type="http://schemas.openxmlformats.org/officeDocument/2006/relationships/image" Target="../media/58094050ed36aed8531d3e2ddbcca88d.jpg"/><Relationship Id="rId6" Type="http://schemas.openxmlformats.org/officeDocument/2006/relationships/image" Target="../media/57100f46d83f8af52ac9a076911e402e.jpg"/><Relationship Id="rId7" Type="http://schemas.openxmlformats.org/officeDocument/2006/relationships/image" Target="../media/008e5c6e49f7b88acce39b7edcaeefcc.jpg"/><Relationship Id="rId8" Type="http://schemas.openxmlformats.org/officeDocument/2006/relationships/image" Target="../media/f836b3e019e84f8ab514c95650ee318b.jpg"/><Relationship Id="rId9" Type="http://schemas.openxmlformats.org/officeDocument/2006/relationships/image" Target="../media/6d5ce3741f087877c8b69ae735716fc9.jpg"/><Relationship Id="rId10" Type="http://schemas.openxmlformats.org/officeDocument/2006/relationships/image" Target="../media/6d5ce3741f087877c8b69ae735716fc9.jpg"/><Relationship Id="rId11" Type="http://schemas.openxmlformats.org/officeDocument/2006/relationships/image" Target="../media/6d5ce3741f087877c8b69ae735716fc9.jpg"/><Relationship Id="rId12" Type="http://schemas.openxmlformats.org/officeDocument/2006/relationships/image" Target="../media/6d5ce3741f087877c8b69ae735716fc9.jpg"/><Relationship Id="rId13" Type="http://schemas.openxmlformats.org/officeDocument/2006/relationships/image" Target="../media/6d5ce3741f087877c8b69ae735716fc9.jpg"/><Relationship Id="rId14" Type="http://schemas.openxmlformats.org/officeDocument/2006/relationships/image" Target="../media/6d5ce3741f087877c8b69ae735716fc9.jpg"/><Relationship Id="rId15" Type="http://schemas.openxmlformats.org/officeDocument/2006/relationships/image" Target="../media/6d5ce3741f087877c8b69ae735716fc9.jpg"/><Relationship Id="rId16" Type="http://schemas.openxmlformats.org/officeDocument/2006/relationships/image" Target="../media/e355d9803389540beb67c9542ab965f8.jpg"/><Relationship Id="rId17" Type="http://schemas.openxmlformats.org/officeDocument/2006/relationships/image" Target="../media/58f65ce7232058b5f55be6df516b31d1.jpg"/><Relationship Id="rId18" Type="http://schemas.openxmlformats.org/officeDocument/2006/relationships/image" Target="../media/fc85b63088928d00b6a43283e8b910a4.jpg"/><Relationship Id="rId19" Type="http://schemas.openxmlformats.org/officeDocument/2006/relationships/image" Target="../media/eb97be82606bcda1ce6fa3489b26f56c.jpg"/><Relationship Id="rId20" Type="http://schemas.openxmlformats.org/officeDocument/2006/relationships/image" Target="../media/e5eab039bacd24ff7c14541d6b80ef36.jpg"/><Relationship Id="rId21" Type="http://schemas.openxmlformats.org/officeDocument/2006/relationships/image" Target="../media/208b60c3d35ecb7f91ce65306ccdcff1.jpg"/><Relationship Id="rId22" Type="http://schemas.openxmlformats.org/officeDocument/2006/relationships/image" Target="../media/e49b55e30caf946ebdd6fe30a539c125.jpg"/><Relationship Id="rId23" Type="http://schemas.openxmlformats.org/officeDocument/2006/relationships/image" Target="../media/30efa81d86c690692108b73d3bf8000d.jpg"/><Relationship Id="rId24" Type="http://schemas.openxmlformats.org/officeDocument/2006/relationships/image" Target="../media/f976d0755c4e5bdb84697ed10acec6fd.jpg"/><Relationship Id="rId25" Type="http://schemas.openxmlformats.org/officeDocument/2006/relationships/image" Target="../media/6d5ce3741f087877c8b69ae735716fc9.jpg"/><Relationship Id="rId26" Type="http://schemas.openxmlformats.org/officeDocument/2006/relationships/image" Target="../media/6d5ce3741f087877c8b69ae735716fc9.jpg"/><Relationship Id="rId27" Type="http://schemas.openxmlformats.org/officeDocument/2006/relationships/image" Target="../media/6d5ce3741f087877c8b69ae735716fc9.jpg"/><Relationship Id="rId28" Type="http://schemas.openxmlformats.org/officeDocument/2006/relationships/image" Target="../media/6d5ce3741f087877c8b69ae735716fc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133350</xdr:rowOff>
    </xdr:from>
    <xdr:ext cx="647700" cy="4572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de0d6714-7d4f-11ee-a8ad-00e01a6800eb" TargetMode="External"/><Relationship Id="rId_hyperlink_2" Type="http://schemas.openxmlformats.org/officeDocument/2006/relationships/hyperlink" Target="https://www.lavrpack.ru/catalog/?product=091828e8-7d50-11ee-a8ad-00e01a6800eb" TargetMode="External"/><Relationship Id="rId_hyperlink_3" Type="http://schemas.openxmlformats.org/officeDocument/2006/relationships/hyperlink" Target="https://www.lavrpack.ru/catalog/?product=4fc170e2-7f2a-11ec-b73f-0018e40a3af2" TargetMode="External"/><Relationship Id="rId_hyperlink_4" Type="http://schemas.openxmlformats.org/officeDocument/2006/relationships/hyperlink" Target="https://www.lavrpack.ru/catalog/?product=a35947d8-4d0e-11f0-ab41-22344d083d2c%23aa1ab61c-4d0e-11f0-ab41-22344d083d2c" TargetMode="External"/><Relationship Id="rId_hyperlink_5" Type="http://schemas.openxmlformats.org/officeDocument/2006/relationships/hyperlink" Target="https://www.lavrpack.ru/catalog/?product=a35947d8-4d0e-11f0-ab41-22344d083d2c%239c34821e-4d23-11f1-ab50-22344d083d2c" TargetMode="External"/><Relationship Id="rId_hyperlink_6" Type="http://schemas.openxmlformats.org/officeDocument/2006/relationships/hyperlink" Target="https://www.lavrpack.ru/catalog/?product=a35947d8-4d0e-11f0-ab41-22344d083d2c%23a2759d0e-4d23-11f1-ab50-22344d083d2c" TargetMode="External"/><Relationship Id="rId_hyperlink_7" Type="http://schemas.openxmlformats.org/officeDocument/2006/relationships/hyperlink" Target="https://www.lavrpack.ru/catalog/?product=a35947d8-4d0e-11f0-ab41-22344d083d2c%23b9cccbe5-4d0e-11f0-ab41-22344d083d2c" TargetMode="External"/><Relationship Id="rId_hyperlink_8" Type="http://schemas.openxmlformats.org/officeDocument/2006/relationships/hyperlink" Target="https://www.lavrpack.ru/catalog/?product=a35947d8-4d0e-11f0-ab41-22344d083d2c%2395660f11-4d23-11f1-ab50-22344d083d2c" TargetMode="External"/><Relationship Id="rId_hyperlink_9" Type="http://schemas.openxmlformats.org/officeDocument/2006/relationships/hyperlink" Target="https://www.lavrpack.ru/catalog/?product=1deea9a1-a52d-11f1-ab51-22344d083d2c%233e210516-a52d-11f1-ab51-22344d083d2c" TargetMode="External"/><Relationship Id="rId_hyperlink_10" Type="http://schemas.openxmlformats.org/officeDocument/2006/relationships/hyperlink" Target="https://www.lavrpack.ru/catalog/?product=1deea9a1-a52d-11f1-ab51-22344d083d2c%232b39fde4-a52d-11f1-ab51-22344d083d2c" TargetMode="External"/><Relationship Id="rId_hyperlink_11" Type="http://schemas.openxmlformats.org/officeDocument/2006/relationships/hyperlink" Target="https://www.lavrpack.ru/catalog/?product=1deea9a1-a52d-11f1-ab51-22344d083d2c%23314ba5bc-a52d-11f1-ab51-22344d083d2c" TargetMode="External"/><Relationship Id="rId_hyperlink_12" Type="http://schemas.openxmlformats.org/officeDocument/2006/relationships/hyperlink" Target="https://www.lavrpack.ru/catalog/?product=b1a75d53-a52d-11f1-ab51-22344d083d2c%23b7ae06ed-a52d-11f1-ab51-22344d083d2c" TargetMode="External"/><Relationship Id="rId_hyperlink_13" Type="http://schemas.openxmlformats.org/officeDocument/2006/relationships/hyperlink" Target="https://www.lavrpack.ru/catalog/?product=b1a75d53-a52d-11f1-ab51-22344d083d2c%23b1a75dae-a52d-11f1-ab51-22344d083d2c" TargetMode="External"/><Relationship Id="rId_hyperlink_14" Type="http://schemas.openxmlformats.org/officeDocument/2006/relationships/hyperlink" Target="https://www.lavrpack.ru/catalog/?product=b1a75d53-a52d-11f1-ab51-22344d083d2c%23b7ae0724-a52d-11f1-ab51-22344d083d2c" TargetMode="External"/><Relationship Id="rId_hyperlink_15" Type="http://schemas.openxmlformats.org/officeDocument/2006/relationships/hyperlink" Target="https://www.lavrpack.ru/catalog/?product=07e562e4-b4a1-11f0-ab48-22344d083d2c%234b727f5e-b4a1-11f0-ab48-22344d083d2c" TargetMode="External"/><Relationship Id="rId_hyperlink_16" Type="http://schemas.openxmlformats.org/officeDocument/2006/relationships/hyperlink" Target="https://www.lavrpack.ru/catalog/?product=07e562e4-b4a1-11f0-ab48-22344d083d2c%23679fee96-b4a1-11f0-ab48-22344d083d2c" TargetMode="External"/><Relationship Id="rId_hyperlink_17" Type="http://schemas.openxmlformats.org/officeDocument/2006/relationships/hyperlink" Target="https://www.lavrpack.ru/catalog/?product=07e562e4-b4a1-11f0-ab48-22344d083d2c%2374c24eb4-b4a1-11f0-ab48-22344d083d2c" TargetMode="External"/><Relationship Id="rId_hyperlink_18" Type="http://schemas.openxmlformats.org/officeDocument/2006/relationships/hyperlink" Target="https://www.lavrpack.ru/catalog/?product=07e562e4-b4a1-11f0-ab48-22344d083d2c%2380065f25-b4a1-11f0-ab48-22344d083d2c" TargetMode="External"/><Relationship Id="rId_hyperlink_19" Type="http://schemas.openxmlformats.org/officeDocument/2006/relationships/hyperlink" Target="https://www.lavrpack.ru/catalog/?product=8d1c60d6-4a1a-11f1-ab50-22344d083d2c" TargetMode="External"/><Relationship Id="rId_hyperlink_20" Type="http://schemas.openxmlformats.org/officeDocument/2006/relationships/hyperlink" Target="https://www.lavrpack.ru/catalog/?product=2d25c423-ebca-11ec-8757-00e01a6800eb" TargetMode="External"/><Relationship Id="rId_hyperlink_21" Type="http://schemas.openxmlformats.org/officeDocument/2006/relationships/hyperlink" Target="https://www.lavrpack.ru/catalog/?product=9dcab425-3023-11ed-8758-00e01a6800eb" TargetMode="External"/><Relationship Id="rId_hyperlink_22" Type="http://schemas.openxmlformats.org/officeDocument/2006/relationships/hyperlink" Target="https://www.lavrpack.ru/catalog/?product=90375b15-3023-11ed-8758-00e01a6800eb" TargetMode="External"/><Relationship Id="rId_hyperlink_23" Type="http://schemas.openxmlformats.org/officeDocument/2006/relationships/hyperlink" Target="https://www.lavrpack.ru/catalog/?product=0dc7af8b-3745-11ee-a5bc-00e01a6800eb" TargetMode="External"/><Relationship Id="rId_hyperlink_24" Type="http://schemas.openxmlformats.org/officeDocument/2006/relationships/hyperlink" Target="https://www.lavrpack.ru/catalog/?product=829b771a-4d24-11f1-ab50-22344d083d2c%2388b8e86f-84cd-11f1-ab51-22344d083d2c" TargetMode="External"/><Relationship Id="rId_hyperlink_25" Type="http://schemas.openxmlformats.org/officeDocument/2006/relationships/hyperlink" Target="https://www.lavrpack.ru/catalog/?product=829b771a-4d24-11f1-ab50-22344d083d2c%23a80d801b-4d24-11f1-ab50-22344d083d2c" TargetMode="External"/><Relationship Id="rId_hyperlink_26" Type="http://schemas.openxmlformats.org/officeDocument/2006/relationships/hyperlink" Target="https://www.lavrpack.ru/catalog/?product=829b771a-4d24-11f1-ab50-22344d083d2c%23a13c5abc-4d24-11f1-ab50-22344d083d2c" TargetMode="External"/><Relationship Id="rId_hyperlink_27" Type="http://schemas.openxmlformats.org/officeDocument/2006/relationships/hyperlink" Target="https://www.lavrpack.ru/catalog/?product=829b771a-4d24-11f1-ab50-22344d083d2c%23a13c59e3-4d24-11f1-ab50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8"/>
  <sheetViews>
    <sheetView tabSelected="1" workbookViewId="0" showGridLines="true" showRowColHeaders="1">
      <pane ySplit="6" activePane="bottomLeft" state="frozen" topLeftCell="A7"/>
      <selection pane="bottomLeft" activeCell="M7" sqref="M7:M3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IF($G$3="","",SUMPRODUCT(--ISNUMBER(SEARCH($G$3,$B$7:$B$34&amp;" "&amp;$C$7:$C$34&amp;" "&amp;$D$7:$D$34&amp;" "&amp;$E$7:$E$34)))&amp;"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122</v>
      </c>
      <c r="P6" s="40" t="s">
        <v>123</v>
      </c>
      <c r="Q6" s="40" t="s">
        <v>124</v>
      </c>
      <c r="R6" s="40" t="s">
        <v>125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128.0</v>
      </c>
      <c r="J8" s="22">
        <v>325.0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31</v>
      </c>
      <c r="C9" s="17" t="s">
        <v>32</v>
      </c>
      <c r="D9" s="17"/>
      <c r="E9" s="17"/>
      <c r="F9" s="19"/>
      <c r="G9" s="20">
        <v>1.0</v>
      </c>
      <c r="H9" s="21"/>
      <c r="I9" s="21">
        <v>145.0</v>
      </c>
      <c r="J9" s="22">
        <v>191.0</v>
      </c>
      <c r="K9" s="50"/>
      <c r="L9" s="21" t="str">
        <f>IF(K9&gt;0,K9*I9,"")</f>
      </c>
      <c r="M9" s="52"/>
      <c r="N9" t="str">
        <f>IF(K9&gt;0,COUNTIF($K$7:K9,"&gt;0"),"")</f>
      </c>
      <c r="O9" t="s">
        <v>33</v>
      </c>
      <c r="P9" t="s">
        <v>30</v>
      </c>
      <c r="Q9" t="s">
        <v>30</v>
      </c>
    </row>
    <row r="10" spans="1:18" customHeight="1" ht="58">
      <c r="A10" s="16"/>
      <c r="B10" s="18" t="s">
        <v>35</v>
      </c>
      <c r="C10" s="17" t="s">
        <v>36</v>
      </c>
      <c r="D10" s="17" t="s">
        <v>37</v>
      </c>
      <c r="E10" s="17"/>
      <c r="F10" s="19" t="s">
        <v>38</v>
      </c>
      <c r="G10" s="20">
        <v>50.0</v>
      </c>
      <c r="H10" s="21"/>
      <c r="I10" s="21">
        <v>4.1</v>
      </c>
      <c r="J10" s="22">
        <v>21735.0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34</v>
      </c>
      <c r="Q10" t="s">
        <v>34</v>
      </c>
    </row>
    <row r="11" spans="1:18" customHeight="1" ht="58">
      <c r="A11" s="16"/>
      <c r="B11" s="18" t="s">
        <v>41</v>
      </c>
      <c r="C11" s="17" t="s">
        <v>42</v>
      </c>
      <c r="D11" s="17" t="s">
        <v>43</v>
      </c>
      <c r="E11" s="17" t="s">
        <v>44</v>
      </c>
      <c r="F11" s="19"/>
      <c r="G11" s="20">
        <v>1.0</v>
      </c>
      <c r="H11" s="21"/>
      <c r="I11" s="21">
        <v>206.0</v>
      </c>
      <c r="J11" s="22">
        <v>31.0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45</v>
      </c>
      <c r="P11" t="s">
        <v>40</v>
      </c>
      <c r="Q11" t="s">
        <v>40</v>
      </c>
    </row>
    <row r="12" spans="1:18" customHeight="1" ht="58">
      <c r="A12" s="16"/>
      <c r="B12" s="18" t="s">
        <v>41</v>
      </c>
      <c r="C12" s="17" t="s">
        <v>42</v>
      </c>
      <c r="D12" s="17" t="s">
        <v>47</v>
      </c>
      <c r="E12" s="17" t="s">
        <v>44</v>
      </c>
      <c r="F12" s="19"/>
      <c r="G12" s="20">
        <v>1.0</v>
      </c>
      <c r="H12" s="21"/>
      <c r="I12" s="21">
        <v>159.0</v>
      </c>
      <c r="J12" s="22">
        <v>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46</v>
      </c>
      <c r="Q12" t="s">
        <v>46</v>
      </c>
    </row>
    <row r="13" spans="1:18" customHeight="1" ht="58">
      <c r="A13" s="16"/>
      <c r="B13" s="18" t="s">
        <v>41</v>
      </c>
      <c r="C13" s="17" t="s">
        <v>42</v>
      </c>
      <c r="D13" s="17" t="s">
        <v>50</v>
      </c>
      <c r="E13" s="17" t="s">
        <v>44</v>
      </c>
      <c r="F13" s="19"/>
      <c r="G13" s="20">
        <v>1.0</v>
      </c>
      <c r="H13" s="21"/>
      <c r="I13" s="21">
        <v>159.0</v>
      </c>
      <c r="J13" s="22">
        <v>267.0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49</v>
      </c>
      <c r="Q13" t="s">
        <v>49</v>
      </c>
    </row>
    <row r="14" spans="1:18" customHeight="1" ht="58">
      <c r="A14" s="16"/>
      <c r="B14" s="18" t="s">
        <v>41</v>
      </c>
      <c r="C14" s="17" t="s">
        <v>42</v>
      </c>
      <c r="D14" s="17" t="s">
        <v>53</v>
      </c>
      <c r="E14" s="17" t="s">
        <v>44</v>
      </c>
      <c r="F14" s="19"/>
      <c r="G14" s="20">
        <v>1.0</v>
      </c>
      <c r="H14" s="21"/>
      <c r="I14" s="21">
        <v>159.0</v>
      </c>
      <c r="J14" s="22">
        <v>69.0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54</v>
      </c>
      <c r="P14" t="s">
        <v>52</v>
      </c>
      <c r="Q14" t="s">
        <v>52</v>
      </c>
    </row>
    <row r="15" spans="1:18" customHeight="1" ht="58">
      <c r="A15" s="16"/>
      <c r="B15" s="18" t="s">
        <v>41</v>
      </c>
      <c r="C15" s="17" t="s">
        <v>42</v>
      </c>
      <c r="D15" s="17" t="s">
        <v>56</v>
      </c>
      <c r="E15" s="17" t="s">
        <v>44</v>
      </c>
      <c r="F15" s="19"/>
      <c r="G15" s="20">
        <v>1.0</v>
      </c>
      <c r="H15" s="21"/>
      <c r="I15" s="21">
        <v>159.0</v>
      </c>
      <c r="J15" s="22">
        <v>276.0</v>
      </c>
      <c r="K15" s="50"/>
      <c r="L15" s="21" t="str">
        <f>IF(K15&gt;0,K15*I15,"")</f>
      </c>
      <c r="M15" s="52"/>
      <c r="N15" t="str">
        <f>IF(K15&gt;0,COUNTIF($K$7:K15,"&gt;0"),"")</f>
      </c>
      <c r="P15" t="s">
        <v>55</v>
      </c>
      <c r="Q15" t="s">
        <v>55</v>
      </c>
    </row>
    <row r="16" spans="1:18" customHeight="1" ht="58">
      <c r="A16" s="16"/>
      <c r="B16" s="18" t="s">
        <v>58</v>
      </c>
      <c r="C16" s="17" t="s">
        <v>59</v>
      </c>
      <c r="D16" s="17" t="s">
        <v>43</v>
      </c>
      <c r="E16" s="17" t="s">
        <v>60</v>
      </c>
      <c r="F16" s="19"/>
      <c r="G16" s="20">
        <v>1.0</v>
      </c>
      <c r="H16" s="21"/>
      <c r="I16" s="21">
        <v>431.0</v>
      </c>
      <c r="J16" s="22">
        <v>38.0</v>
      </c>
      <c r="K16" s="50"/>
      <c r="L16" s="21" t="str">
        <f>IF(K16&gt;0,K16*I16,"")</f>
      </c>
      <c r="M16" s="52"/>
      <c r="N16" t="str">
        <f>IF(K16&gt;0,COUNTIF($K$7:K16,"&gt;0"),"")</f>
      </c>
      <c r="P16" t="s">
        <v>57</v>
      </c>
      <c r="Q16" t="s">
        <v>57</v>
      </c>
    </row>
    <row r="17" spans="1:18" customHeight="1" ht="58">
      <c r="A17" s="16"/>
      <c r="B17" s="18" t="s">
        <v>58</v>
      </c>
      <c r="C17" s="17" t="s">
        <v>59</v>
      </c>
      <c r="D17" s="17" t="s">
        <v>56</v>
      </c>
      <c r="E17" s="17" t="s">
        <v>60</v>
      </c>
      <c r="F17" s="19"/>
      <c r="G17" s="20">
        <v>1.0</v>
      </c>
      <c r="H17" s="21"/>
      <c r="I17" s="21">
        <v>431.0</v>
      </c>
      <c r="J17" s="22">
        <v>31.0</v>
      </c>
      <c r="K17" s="50"/>
      <c r="L17" s="21" t="str">
        <f>IF(K17&gt;0,K17*I17,"")</f>
      </c>
      <c r="M17" s="52"/>
      <c r="N17" t="str">
        <f>IF(K17&gt;0,COUNTIF($K$7:K17,"&gt;0"),"")</f>
      </c>
      <c r="P17" t="s">
        <v>61</v>
      </c>
      <c r="Q17" t="s">
        <v>61</v>
      </c>
    </row>
    <row r="18" spans="1:18" customHeight="1" ht="58">
      <c r="A18" s="16"/>
      <c r="B18" s="18" t="s">
        <v>58</v>
      </c>
      <c r="C18" s="17" t="s">
        <v>59</v>
      </c>
      <c r="D18" s="17" t="s">
        <v>63</v>
      </c>
      <c r="E18" s="17" t="s">
        <v>60</v>
      </c>
      <c r="F18" s="19"/>
      <c r="G18" s="20">
        <v>1.0</v>
      </c>
      <c r="H18" s="21"/>
      <c r="I18" s="21">
        <v>431.0</v>
      </c>
      <c r="J18" s="22">
        <v>39.0</v>
      </c>
      <c r="K18" s="50"/>
      <c r="L18" s="21" t="str">
        <f>IF(K18&gt;0,K18*I18,"")</f>
      </c>
      <c r="M18" s="52"/>
      <c r="N18" t="str">
        <f>IF(K18&gt;0,COUNTIF($K$7:K18,"&gt;0"),"")</f>
      </c>
      <c r="P18" t="s">
        <v>62</v>
      </c>
      <c r="Q18" t="s">
        <v>62</v>
      </c>
    </row>
    <row r="19" spans="1:18" customHeight="1" ht="58">
      <c r="A19" s="16"/>
      <c r="B19" s="18" t="s">
        <v>65</v>
      </c>
      <c r="C19" s="17" t="s">
        <v>59</v>
      </c>
      <c r="D19" s="17" t="s">
        <v>63</v>
      </c>
      <c r="E19" s="17" t="s">
        <v>66</v>
      </c>
      <c r="F19" s="19"/>
      <c r="G19" s="20">
        <v>1.0</v>
      </c>
      <c r="H19" s="21"/>
      <c r="I19" s="21">
        <v>329.0</v>
      </c>
      <c r="J19" s="22">
        <v>50.0</v>
      </c>
      <c r="K19" s="50"/>
      <c r="L19" s="21" t="str">
        <f>IF(K19&gt;0,K19*I19,"")</f>
      </c>
      <c r="M19" s="52"/>
      <c r="N19" t="str">
        <f>IF(K19&gt;0,COUNTIF($K$7:K19,"&gt;0"),"")</f>
      </c>
      <c r="P19" t="s">
        <v>64</v>
      </c>
      <c r="Q19" t="s">
        <v>64</v>
      </c>
    </row>
    <row r="20" spans="1:18" customHeight="1" ht="58">
      <c r="A20" s="16"/>
      <c r="B20" s="18" t="s">
        <v>65</v>
      </c>
      <c r="C20" s="17" t="s">
        <v>59</v>
      </c>
      <c r="D20" s="17" t="s">
        <v>56</v>
      </c>
      <c r="E20" s="17" t="s">
        <v>66</v>
      </c>
      <c r="F20" s="19"/>
      <c r="G20" s="20">
        <v>1.0</v>
      </c>
      <c r="H20" s="21"/>
      <c r="I20" s="21">
        <v>329.0</v>
      </c>
      <c r="J20" s="22">
        <v>50.0</v>
      </c>
      <c r="K20" s="50"/>
      <c r="L20" s="21" t="str">
        <f>IF(K20&gt;0,K20*I20,"")</f>
      </c>
      <c r="M20" s="52"/>
      <c r="N20" t="str">
        <f>IF(K20&gt;0,COUNTIF($K$7:K20,"&gt;0"),"")</f>
      </c>
      <c r="P20" t="s">
        <v>67</v>
      </c>
      <c r="Q20" t="s">
        <v>67</v>
      </c>
    </row>
    <row r="21" spans="1:18" customHeight="1" ht="58">
      <c r="A21" s="16"/>
      <c r="B21" s="18" t="s">
        <v>65</v>
      </c>
      <c r="C21" s="17" t="s">
        <v>59</v>
      </c>
      <c r="D21" s="17" t="s">
        <v>43</v>
      </c>
      <c r="E21" s="17" t="s">
        <v>66</v>
      </c>
      <c r="F21" s="19"/>
      <c r="G21" s="20">
        <v>1.0</v>
      </c>
      <c r="H21" s="21"/>
      <c r="I21" s="21">
        <v>329.0</v>
      </c>
      <c r="J21" s="22">
        <v>50.0</v>
      </c>
      <c r="K21" s="50"/>
      <c r="L21" s="21" t="str">
        <f>IF(K21&gt;0,K21*I21,"")</f>
      </c>
      <c r="M21" s="52"/>
      <c r="N21" t="str">
        <f>IF(K21&gt;0,COUNTIF($K$7:K21,"&gt;0"),"")</f>
      </c>
      <c r="P21" t="s">
        <v>68</v>
      </c>
      <c r="Q21" t="s">
        <v>68</v>
      </c>
    </row>
    <row r="22" spans="1:18" customHeight="1" ht="58">
      <c r="A22" s="16"/>
      <c r="B22" s="18" t="s">
        <v>70</v>
      </c>
      <c r="C22" s="17" t="s">
        <v>71</v>
      </c>
      <c r="D22" s="17" t="s">
        <v>72</v>
      </c>
      <c r="E22" s="17" t="s">
        <v>73</v>
      </c>
      <c r="F22" s="19"/>
      <c r="G22" s="20">
        <v>1.0</v>
      </c>
      <c r="H22" s="21"/>
      <c r="I22" s="21">
        <v>126.0</v>
      </c>
      <c r="J22" s="22">
        <v>33.0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74</v>
      </c>
      <c r="P22" t="s">
        <v>69</v>
      </c>
      <c r="Q22" t="s">
        <v>69</v>
      </c>
    </row>
    <row r="23" spans="1:18" customHeight="1" ht="58">
      <c r="A23" s="16"/>
      <c r="B23" s="18" t="s">
        <v>70</v>
      </c>
      <c r="C23" s="17" t="s">
        <v>71</v>
      </c>
      <c r="D23" s="17" t="s">
        <v>76</v>
      </c>
      <c r="E23" s="17" t="s">
        <v>73</v>
      </c>
      <c r="F23" s="19"/>
      <c r="G23" s="20">
        <v>1.0</v>
      </c>
      <c r="H23" s="21"/>
      <c r="I23" s="21">
        <v>126.0</v>
      </c>
      <c r="J23" s="22">
        <v>39.0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77</v>
      </c>
      <c r="P23" t="s">
        <v>75</v>
      </c>
      <c r="Q23" t="s">
        <v>75</v>
      </c>
    </row>
    <row r="24" spans="1:18" customHeight="1" ht="58">
      <c r="A24" s="16"/>
      <c r="B24" s="18" t="s">
        <v>70</v>
      </c>
      <c r="C24" s="17" t="s">
        <v>71</v>
      </c>
      <c r="D24" s="17" t="s">
        <v>50</v>
      </c>
      <c r="E24" s="17" t="s">
        <v>73</v>
      </c>
      <c r="F24" s="19"/>
      <c r="G24" s="20">
        <v>1.0</v>
      </c>
      <c r="H24" s="21"/>
      <c r="I24" s="21">
        <v>126.0</v>
      </c>
      <c r="J24" s="22">
        <v>33.0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79</v>
      </c>
      <c r="P24" t="s">
        <v>78</v>
      </c>
      <c r="Q24" t="s">
        <v>78</v>
      </c>
    </row>
    <row r="25" spans="1:18" customHeight="1" ht="58">
      <c r="A25" s="16"/>
      <c r="B25" s="18" t="s">
        <v>70</v>
      </c>
      <c r="C25" s="17" t="s">
        <v>71</v>
      </c>
      <c r="D25" s="17" t="s">
        <v>81</v>
      </c>
      <c r="E25" s="17" t="s">
        <v>73</v>
      </c>
      <c r="F25" s="19"/>
      <c r="G25" s="20">
        <v>1.0</v>
      </c>
      <c r="H25" s="21"/>
      <c r="I25" s="21">
        <v>126.0</v>
      </c>
      <c r="J25" s="22">
        <v>38.0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82</v>
      </c>
      <c r="P25" t="s">
        <v>80</v>
      </c>
      <c r="Q25" t="s">
        <v>80</v>
      </c>
    </row>
    <row r="26" spans="1:18" customHeight="1" ht="58">
      <c r="A26" s="16"/>
      <c r="B26" s="18" t="s">
        <v>84</v>
      </c>
      <c r="C26" s="17" t="s">
        <v>85</v>
      </c>
      <c r="D26" s="17" t="s">
        <v>86</v>
      </c>
      <c r="E26" s="17" t="s">
        <v>87</v>
      </c>
      <c r="F26" s="19"/>
      <c r="G26" s="20">
        <v>1.0</v>
      </c>
      <c r="H26" s="21"/>
      <c r="I26" s="21">
        <v>285.0</v>
      </c>
      <c r="J26" s="22">
        <v>316.0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88</v>
      </c>
      <c r="P26" t="s">
        <v>83</v>
      </c>
      <c r="Q26" t="s">
        <v>83</v>
      </c>
    </row>
    <row r="27" spans="1:18" customHeight="1" ht="58">
      <c r="A27" s="16"/>
      <c r="B27" s="18" t="s">
        <v>90</v>
      </c>
      <c r="C27" s="17" t="s">
        <v>91</v>
      </c>
      <c r="D27" s="17" t="s">
        <v>92</v>
      </c>
      <c r="E27" s="17" t="s">
        <v>93</v>
      </c>
      <c r="F27" s="19"/>
      <c r="G27" s="20">
        <v>1.0</v>
      </c>
      <c r="H27" s="21"/>
      <c r="I27" s="21">
        <v>65.0</v>
      </c>
      <c r="J27" s="22">
        <v>30.0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94</v>
      </c>
      <c r="P27" t="s">
        <v>89</v>
      </c>
      <c r="Q27" t="s">
        <v>89</v>
      </c>
    </row>
    <row r="28" spans="1:18" customHeight="1" ht="58">
      <c r="A28" s="16"/>
      <c r="B28" s="18" t="s">
        <v>96</v>
      </c>
      <c r="C28" s="17" t="s">
        <v>97</v>
      </c>
      <c r="D28" s="17" t="s">
        <v>98</v>
      </c>
      <c r="E28" s="17" t="s">
        <v>99</v>
      </c>
      <c r="F28" s="19"/>
      <c r="G28" s="20">
        <v>1.0</v>
      </c>
      <c r="H28" s="21"/>
      <c r="I28" s="21">
        <v>255.0</v>
      </c>
      <c r="J28" s="22">
        <v>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100</v>
      </c>
      <c r="P28" t="s">
        <v>95</v>
      </c>
      <c r="Q28" t="s">
        <v>95</v>
      </c>
    </row>
    <row r="29" spans="1:18" customHeight="1" ht="58">
      <c r="A29" s="16"/>
      <c r="B29" s="18" t="s">
        <v>102</v>
      </c>
      <c r="C29" s="17" t="s">
        <v>97</v>
      </c>
      <c r="D29" s="17" t="s">
        <v>98</v>
      </c>
      <c r="E29" s="17" t="s">
        <v>103</v>
      </c>
      <c r="F29" s="19"/>
      <c r="G29" s="20">
        <v>1.0</v>
      </c>
      <c r="H29" s="21"/>
      <c r="I29" s="21">
        <v>370.0</v>
      </c>
      <c r="J29" s="22">
        <v>9.0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104</v>
      </c>
      <c r="P29" t="s">
        <v>101</v>
      </c>
      <c r="Q29" t="s">
        <v>101</v>
      </c>
    </row>
    <row r="30" spans="1:18" customHeight="1" ht="58">
      <c r="A30" s="16"/>
      <c r="B30" s="18" t="s">
        <v>106</v>
      </c>
      <c r="C30" s="17" t="s">
        <v>107</v>
      </c>
      <c r="D30" s="17"/>
      <c r="E30" s="17"/>
      <c r="F30" s="19"/>
      <c r="G30" s="20">
        <v>1.0</v>
      </c>
      <c r="H30" s="21"/>
      <c r="I30" s="21">
        <v>88.0</v>
      </c>
      <c r="J30" s="22">
        <v>16.0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108</v>
      </c>
      <c r="P30" t="s">
        <v>105</v>
      </c>
      <c r="Q30" t="s">
        <v>105</v>
      </c>
    </row>
    <row r="31" spans="1:18" customHeight="1" ht="58">
      <c r="A31" s="16"/>
      <c r="B31" s="18" t="s">
        <v>110</v>
      </c>
      <c r="C31" s="17" t="s">
        <v>111</v>
      </c>
      <c r="D31" s="17" t="s">
        <v>112</v>
      </c>
      <c r="E31" s="17" t="s">
        <v>113</v>
      </c>
      <c r="F31" s="19"/>
      <c r="G31" s="20">
        <v>1.0</v>
      </c>
      <c r="H31" s="21"/>
      <c r="I31" s="21">
        <v>317.0</v>
      </c>
      <c r="J31" s="22">
        <v>44.0</v>
      </c>
      <c r="K31" s="50"/>
      <c r="L31" s="21" t="str">
        <f>IF(K31&gt;0,K31*I31,"")</f>
      </c>
      <c r="M31" s="52"/>
      <c r="N31" t="str">
        <f>IF(K31&gt;0,COUNTIF($K$7:K31,"&gt;0"),"")</f>
      </c>
      <c r="P31" t="s">
        <v>109</v>
      </c>
      <c r="Q31" t="s">
        <v>109</v>
      </c>
    </row>
    <row r="32" spans="1:18" customHeight="1" ht="58">
      <c r="A32" s="16"/>
      <c r="B32" s="18" t="s">
        <v>110</v>
      </c>
      <c r="C32" s="17" t="s">
        <v>111</v>
      </c>
      <c r="D32" s="17" t="s">
        <v>115</v>
      </c>
      <c r="E32" s="17" t="s">
        <v>113</v>
      </c>
      <c r="F32" s="19"/>
      <c r="G32" s="20">
        <v>1.0</v>
      </c>
      <c r="H32" s="21"/>
      <c r="I32" s="21">
        <v>317.0</v>
      </c>
      <c r="J32" s="22">
        <v>44.0</v>
      </c>
      <c r="K32" s="50"/>
      <c r="L32" s="21" t="str">
        <f>IF(K32&gt;0,K32*I32,"")</f>
      </c>
      <c r="M32" s="52"/>
      <c r="N32" t="str">
        <f>IF(K32&gt;0,COUNTIF($K$7:K32,"&gt;0"),"")</f>
      </c>
      <c r="P32" t="s">
        <v>114</v>
      </c>
      <c r="Q32" t="s">
        <v>114</v>
      </c>
    </row>
    <row r="33" spans="1:18" customHeight="1" ht="58">
      <c r="A33" s="16"/>
      <c r="B33" s="18" t="s">
        <v>110</v>
      </c>
      <c r="C33" s="17" t="s">
        <v>111</v>
      </c>
      <c r="D33" s="17" t="s">
        <v>50</v>
      </c>
      <c r="E33" s="17" t="s">
        <v>113</v>
      </c>
      <c r="F33" s="19"/>
      <c r="G33" s="20">
        <v>1.0</v>
      </c>
      <c r="H33" s="21"/>
      <c r="I33" s="21">
        <v>317.0</v>
      </c>
      <c r="J33" s="22">
        <v>9.0</v>
      </c>
      <c r="K33" s="50"/>
      <c r="L33" s="21" t="str">
        <f>IF(K33&gt;0,K33*I33,"")</f>
      </c>
      <c r="M33" s="52"/>
      <c r="N33" t="str">
        <f>IF(K33&gt;0,COUNTIF($K$7:K33,"&gt;0"),"")</f>
      </c>
      <c r="P33" t="s">
        <v>116</v>
      </c>
      <c r="Q33" t="s">
        <v>116</v>
      </c>
    </row>
    <row r="34" spans="1:18" customHeight="1" ht="58">
      <c r="A34" s="16"/>
      <c r="B34" s="18" t="s">
        <v>110</v>
      </c>
      <c r="C34" s="17" t="s">
        <v>111</v>
      </c>
      <c r="D34" s="17" t="s">
        <v>118</v>
      </c>
      <c r="E34" s="17" t="s">
        <v>113</v>
      </c>
      <c r="F34" s="19"/>
      <c r="G34" s="20">
        <v>1.0</v>
      </c>
      <c r="H34" s="21"/>
      <c r="I34" s="21">
        <v>317.0</v>
      </c>
      <c r="J34" s="22">
        <v>41.0</v>
      </c>
      <c r="K34" s="50"/>
      <c r="L34" s="21" t="str">
        <f>IF(K34&gt;0,K34*I34,"")</f>
      </c>
      <c r="M34" s="52"/>
      <c r="N34" t="str">
        <f>IF(K34&gt;0,COUNTIF($K$7:K34,"&gt;0"),"")</f>
      </c>
      <c r="P34" t="s">
        <v>117</v>
      </c>
      <c r="Q34" t="s">
        <v>117</v>
      </c>
    </row>
    <row r="36" spans="1:18">
      <c r="I36" s="30" t="s">
        <v>119</v>
      </c>
      <c r="J36" s="33"/>
      <c r="K36" s="36" t="str">
        <f>COUNTIF(K7:K34,"&gt;0")</f>
      </c>
    </row>
    <row r="37" spans="1:18">
      <c r="I37" s="31" t="s">
        <v>120</v>
      </c>
      <c r="J37" s="34"/>
      <c r="K37" s="37" t="str">
        <f>SUM(K7:K34)</f>
      </c>
    </row>
    <row r="38" spans="1:18">
      <c r="I38" s="32" t="s">
        <v>121</v>
      </c>
      <c r="J38" s="35"/>
      <c r="K38" s="38" t="str">
        <f>SUM(L7:L34)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36:J36"/>
    <mergeCell ref="I37:J37"/>
    <mergeCell ref="I38:J38"/>
    <mergeCell ref="G5:I5"/>
  </mergeCells>
  <conditionalFormatting sqref="A7:M3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4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1:K3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0 упак" sqref="K10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126</v>
      </c>
    </row>
    <row r="2" spans="1:12" customHeight="1" ht="26">
      <c r="A2" s="54" t="s">
        <v>127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128</v>
      </c>
      <c r="B6" s="56"/>
      <c r="C6" s="57" t="str">
        <f>'Прайс и заказ'!K36</f>
      </c>
      <c r="D6" s="58" t="s">
        <v>120</v>
      </c>
      <c r="E6" s="56"/>
      <c r="F6" s="57" t="str">
        <f>'Прайс и заказ'!K37</f>
      </c>
      <c r="G6" s="58" t="s">
        <v>121</v>
      </c>
      <c r="H6" s="56"/>
      <c r="I6" s="59" t="str">
        <f>'Прайс и заказ'!K38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129</v>
      </c>
      <c r="G8" s="60" t="s">
        <v>23</v>
      </c>
      <c r="H8" s="60" t="s">
        <v>24</v>
      </c>
      <c r="I8" s="60" t="s">
        <v>5</v>
      </c>
      <c r="J8" s="40" t="s">
        <v>122</v>
      </c>
      <c r="L8" s="40" t="s">
        <v>124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заказ'!$N$7:$N$34,0)+6,0)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заказ'!$N$7:$N$34,0)+6,0)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заказ'!$N$7:$N$34,0)+6,0)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заказ'!$N$7:$N$34,0)+6,0)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заказ'!$N$7:$N$34,0)+6,0)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заказ'!$N$7:$N$34,0)+6,0)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заказ'!$N$7:$N$34,0)+6,0)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заказ'!$N$7:$N$34,0)+6,0)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заказ'!$N$7:$N$34,0)+6,0)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заказ'!$N$7:$N$34,0)+6,0)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заказ'!$N$7:$N$34,0)+6,0)</f>
      </c>
      <c r="L35" t="str">
        <f>IF($J35=0,"",IF(INDEX('Прайс и заказ'!Q:Q,$J35)="","",INDEX('Прайс и заказ'!Q:Q,$J35)))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130</v>
      </c>
    </row>
    <row r="2" spans="1:6">
      <c r="A2" t="s">
        <v>131</v>
      </c>
    </row>
    <row r="3" spans="1:6">
      <c r="A3" t="s">
        <v>132</v>
      </c>
    </row>
    <row r="4" spans="1:6">
      <c r="A4" t="s">
        <v>133</v>
      </c>
    </row>
    <row r="5" spans="1:6">
      <c r="A5" t="s">
        <v>134</v>
      </c>
      <c r="B5" t="s">
        <v>135</v>
      </c>
      <c r="C5" t="s">
        <v>136</v>
      </c>
      <c r="D5" t="s">
        <v>137</v>
      </c>
    </row>
    <row r="6" spans="1:6">
      <c r="A6" t="s">
        <v>138</v>
      </c>
      <c r="B6" t="s">
        <v>139</v>
      </c>
      <c r="C6" t="s">
        <v>140</v>
      </c>
      <c r="D6" t="s">
        <v>141</v>
      </c>
      <c r="E6" t="s">
        <v>142</v>
      </c>
      <c r="F6" t="s">
        <v>143</v>
      </c>
    </row>
    <row r="7" spans="1:6">
      <c r="A7" t="s">
        <v>144</v>
      </c>
      <c r="B7">
        <v>6</v>
      </c>
      <c r="C7" t="s">
        <v>145</v>
      </c>
      <c r="D7" t="s">
        <v>146</v>
      </c>
      <c r="E7" t="s">
        <v>147</v>
      </c>
      <c r="F7" t="s">
        <v>148</v>
      </c>
    </row>
    <row r="8" spans="1:6">
      <c r="A8" t="s">
        <v>149</v>
      </c>
      <c r="B8">
        <v>8</v>
      </c>
      <c r="C8" t="s">
        <v>150</v>
      </c>
      <c r="D8" t="s">
        <v>151</v>
      </c>
      <c r="E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2026-10-01T20:35:17+04:00</dcterms:created>
  <dcterms:modified xsi:type="dcterms:W3CDTF">2026-10-01T20:35:17+04:00</dcterms:modified>
  <dc:title>Прайс-лист LavrPack — Расходные материалы — Прочее</dc:title>
  <dc:description>Сформировано на www.lavrpack.ru 01.10.2026 20:35</dc:description>
  <dc:subject/>
  <cp:keywords/>
  <cp:category/>
</cp:coreProperties>
</file>