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заказ'!$A$1:$I$25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<sst xmlns="http://schemas.openxmlformats.org/spreadsheetml/2006/main" uniqueCount="116">
  <si>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 xml:space="preserve">   ·   Прайс-лист «Сумочки и пакеты — Конусы, салфетки, рукава»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</si>
  <si>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</si>
  <si>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</si>
  <si>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</si>
  <si>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</si>
  <si>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</si>
  <si>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</si>
  <si>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19:40</t>
  </si>
  <si>
    <t>Категория</t>
  </si>
  <si>
    <t>Сумочки и пакеты — Конусы, салфетки, рукава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</si>
  <si>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</si>
  <si>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</si>
  <si>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</si>
  <si>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</si>
  <si>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</si>
  <si>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</si>
  <si>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</si>
  <si>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</si>
  <si>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</si>
  <si>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</si>
  <si>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</si>
  <si>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</si>
  <si>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</si>
  <si>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</si>
  <si>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</si>
  <si>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Конусы, салфетки, рукава — 17 поз.</t>
  </si>
  <si>
    <t>e1bfc7fa-ed2a-11ef-ab3d-22344d083d2c</t>
  </si>
  <si>
    <t>111358</t>
  </si>
  <si>
    <t>Конус</t>
  </si>
  <si>
    <t>Россия</t>
  </si>
  <si>
    <t>прозр/прозр 20/40 (Н)</t>
  </si>
  <si>
    <t>упак</t>
  </si>
  <si>
    <t>b9827e91-ed2c-11ef-ab3d-22344d083d2c</t>
  </si>
  <si>
    <t>111359</t>
  </si>
  <si>
    <t>прозр/прозр 25/40 (Н)</t>
  </si>
  <si>
    <t>5bc9e248-ed2d-11ef-ab3d-22344d083d2c</t>
  </si>
  <si>
    <t>111360</t>
  </si>
  <si>
    <t>прозр/прозр 35/40 (Н)</t>
  </si>
  <si>
    <t>89362158-9cd9-11ef-ab3b-22344d083d2c#0ab1f749-9cda-11ef-ab3b-22344d083d2c</t>
  </si>
  <si>
    <t>110375</t>
  </si>
  <si>
    <t>Конус "Градиент" 30*10*45см, Белый</t>
  </si>
  <si>
    <t>https://www.lavrpack.ru/local/templates/phoenix_v1/images_cache/thumbs/8644ef8a99346fc45123456d7e8a1a41.webp?v=1790834852</t>
  </si>
  <si>
    <t>89362158-9cd9-11ef-ab3b-22344d083d2c#04ab634e-9cda-11ef-ab3b-22344d083d2c</t>
  </si>
  <si>
    <t>Конус "Градиент" 30*10*45см, Голубой</t>
  </si>
  <si>
    <t>https://www.lavrpack.ru/local/templates/phoenix_v1/images_cache/thumbs/6617ec9f61353bf5573239d2aa894421.webp?v=1790834852</t>
  </si>
  <si>
    <t>89362158-9cd9-11ef-ab3b-22344d083d2c#22e27de5-9cda-11ef-ab3b-22344d083d2c</t>
  </si>
  <si>
    <t>Конус "Градиент" 30*10*45см, Оранжевый</t>
  </si>
  <si>
    <t>https://www.lavrpack.ru/local/templates/phoenix_v1/images_cache/thumbs/71235875567dd4e72b7b8c256d9b05b0.webp?v=1790834852</t>
  </si>
  <si>
    <t>89362158-9cd9-11ef-ab3b-22344d083d2c#f8a3413c-9cd9-11ef-ab3b-22344d083d2c</t>
  </si>
  <si>
    <t>Конус "Градиент" 30*10*45см, Персик</t>
  </si>
  <si>
    <t>https://www.lavrpack.ru/local/templates/phoenix_v1/images_cache/thumbs/eef743797fa014242a028f391b6b6abb.webp?v=1790852980</t>
  </si>
  <si>
    <t>89362158-9cd9-11ef-ab3b-22344d083d2c#feae824e-9cd9-11ef-ab3b-22344d083d2c</t>
  </si>
  <si>
    <t>Конус "Градиент" 30*10*45см, Розовый</t>
  </si>
  <si>
    <t>https://www.lavrpack.ru/local/templates/phoenix_v1/images_cache/thumbs/42643f8706553a0404ef523a50463c03.webp?v=1790834852</t>
  </si>
  <si>
    <t>89362158-9cd9-11ef-ab3b-22344d083d2c#1cc6cdc7-9cda-11ef-ab3b-22344d083d2c</t>
  </si>
  <si>
    <t>Конус "Градиент" 30*10*45см, Синий</t>
  </si>
  <si>
    <t>https://www.lavrpack.ru/local/templates/phoenix_v1/images_cache/thumbs/c058fb3ecf4ee398760eef8c0034ac41.webp?v=1790834852</t>
  </si>
  <si>
    <t>89362158-9cd9-11ef-ab3b-22344d083d2c#1cc6cc2b-9cda-11ef-ab3b-22344d083d2c</t>
  </si>
  <si>
    <t>Конус "Градиент" 30*10*45см, Тиффани</t>
  </si>
  <si>
    <t>https://www.lavrpack.ru/local/templates/phoenix_v1/images_cache/thumbs/caf51341dc895684ea6b1734f20c11cb.webp?v=1790834852</t>
  </si>
  <si>
    <t>89362158-9cd9-11ef-ab3b-22344d083d2c#10ab4a27-9cda-11ef-ab3b-22344d083d2c</t>
  </si>
  <si>
    <t>Конус "Градиент" 30*10*45см, Черный</t>
  </si>
  <si>
    <t>https://www.lavrpack.ru/local/templates/phoenix_v1/images_cache/thumbs/d9c24b3756fbf76c10ab60295b7bc79a.webp?v=1790834852</t>
  </si>
  <si>
    <t>ff02045f-9ce0-11ef-ab3b-22344d083d2c#2565843f-9ce1-11ef-ab3b-22344d083d2c</t>
  </si>
  <si>
    <t>110383</t>
  </si>
  <si>
    <t>Конус "Love" 14*4,7*45см, Барби</t>
  </si>
  <si>
    <t>https://www.lavrpack.ru/local/templates/phoenix_v1/images_cache/thumbs/c7d91a4a125116b2f10916d2d7b94d70.webp?v=1790834852</t>
  </si>
  <si>
    <t>ff02045f-9ce0-11ef-ab3b-22344d083d2c#0b5a9c90-9ce1-11ef-ab3b-22344d083d2c</t>
  </si>
  <si>
    <t>Конус "Love" 14*4,7*45см, Белый</t>
  </si>
  <si>
    <t>https://www.lavrpack.ru/local/templates/phoenix_v1/images_cache/thumbs/c2b4fa7df6847bdd2f51ffa80a5d1efc.webp?v=1790852980</t>
  </si>
  <si>
    <t>ff02045f-9ce0-11ef-ab3b-22344d083d2c#1f561782-9ce1-11ef-ab3b-22344d083d2c</t>
  </si>
  <si>
    <t>Конус "Love" 14*4,7*45см, Голубой</t>
  </si>
  <si>
    <t>https://www.lavrpack.ru/local/templates/phoenix_v1/images_cache/thumbs/6130a6f106a472ce98da42963a1edcb4.webp?v=1790834852</t>
  </si>
  <si>
    <t>ff02045f-9ce0-11ef-ab3b-22344d083d2c#12f3144a-9ce1-11ef-ab3b-22344d083d2c</t>
  </si>
  <si>
    <t>Конус "Love" 14*4,7*45см, Розовый</t>
  </si>
  <si>
    <t>https://www.lavrpack.ru/local/templates/phoenix_v1/images_cache/thumbs/ad1d5b46ab4577b508c91a2f8718ac35.webp?v=1790834852</t>
  </si>
  <si>
    <t>ff02045f-9ce0-11ef-ab3b-22344d083d2c#191fe198-9ce1-11ef-ab3b-22344d083d2c</t>
  </si>
  <si>
    <t>Конус "Love" 14*4,7*45см, Синий</t>
  </si>
  <si>
    <t>https://www.lavrpack.ru/local/templates/phoenix_v1/images_cache/thumbs/d5e0700a5ddd444eebfbb6a749ec6379.webp?v=1790834852</t>
  </si>
  <si>
    <t>ff02045f-9ce0-11ef-ab3b-22344d083d2c#05315899-9ce1-11ef-ab3b-22344d083d2c</t>
  </si>
  <si>
    <t>Конус "Love" 14*4,7*45см, Черный</t>
  </si>
  <si>
    <t>https://www.lavrpack.ru/local/templates/phoenix_v1/images_cache/thumbs/7275de84e7e498ab6b2fecfccb1ef5d1.webp?v=1790834852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</si>
  <si>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</si>
  <si>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</si>
  <si>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</si>
  <si>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</si>
  <si>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</si>
  <si>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</si>
  <si>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</si>
  <si>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</si>
  <si>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</si>
  <si>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</si>
  <si>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</si>
  <si>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</si>
  <si>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19:40</t>
  </si>
  <si>
    <t>Тип цены: опт</t>
  </si>
  <si>
    <t>Раздел: Сумочки и пакеты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</si>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</sst>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6d5ce3741f087877c8b69ae735716fc9.jpg"/><Relationship Id="rId3" Type="http://schemas.openxmlformats.org/officeDocument/2006/relationships/image" Target="../media/6d5ce3741f087877c8b69ae735716fc9.jpg"/><Relationship Id="rId4" Type="http://schemas.openxmlformats.org/officeDocument/2006/relationships/image" Target="../media/6d5ce3741f087877c8b69ae735716fc9.jpg"/><Relationship Id="rId5" Type="http://schemas.openxmlformats.org/officeDocument/2006/relationships/image" Target="../media/09ed26044b026ed4bb3c967615dae7a5.jpg"/><Relationship Id="rId6" Type="http://schemas.openxmlformats.org/officeDocument/2006/relationships/image" Target="../media/7b8417aa1ddc6871792e59eee6e2198d.jpg"/><Relationship Id="rId7" Type="http://schemas.openxmlformats.org/officeDocument/2006/relationships/image" Target="../media/b8276901a35b57b79d1690896b7e6042.jpg"/><Relationship Id="rId8" Type="http://schemas.openxmlformats.org/officeDocument/2006/relationships/image" Target="../media/c35e5463bc95525a9f0f3d7772142b9d.jpg"/><Relationship Id="rId9" Type="http://schemas.openxmlformats.org/officeDocument/2006/relationships/image" Target="../media/9af134dd39b7f2d2ae5e5520c99b452c.jpg"/><Relationship Id="rId10" Type="http://schemas.openxmlformats.org/officeDocument/2006/relationships/image" Target="../media/ca32e66afbb74cde510a5d8daff71416.jpg"/><Relationship Id="rId11" Type="http://schemas.openxmlformats.org/officeDocument/2006/relationships/image" Target="../media/a99c343b3b8f24bad8b04581b8ed36c1.jpg"/><Relationship Id="rId12" Type="http://schemas.openxmlformats.org/officeDocument/2006/relationships/image" Target="../media/49b9cbf9502fd51238b7a84df2855d7b.jpg"/><Relationship Id="rId13" Type="http://schemas.openxmlformats.org/officeDocument/2006/relationships/image" Target="../media/03cfd70e597342fb2725fb4c444370f2.jpg"/><Relationship Id="rId14" Type="http://schemas.openxmlformats.org/officeDocument/2006/relationships/image" Target="../media/c7fabc50daf930f4ab9d2f4b0f77b030.jpg"/><Relationship Id="rId15" Type="http://schemas.openxmlformats.org/officeDocument/2006/relationships/image" Target="../media/dcd541ed0256a0b858a9e2f80b8a4be3.jpg"/><Relationship Id="rId16" Type="http://schemas.openxmlformats.org/officeDocument/2006/relationships/image" Target="../media/b4cc3acafe217ba50c2a6d1600bda3df.jpg"/><Relationship Id="rId17" Type="http://schemas.openxmlformats.org/officeDocument/2006/relationships/image" Target="../media/8c1331d0b27269ec858b6a434baac4ef.jpg"/><Relationship Id="rId18" Type="http://schemas.openxmlformats.org/officeDocument/2006/relationships/image" Target="../media/62e9f115ae8975c11445bbb6c59fe2c8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e1bfc7fa-ed2a-11ef-ab3d-22344d083d2c" TargetMode="External"/><Relationship Id="rId_hyperlink_2" Type="http://schemas.openxmlformats.org/officeDocument/2006/relationships/hyperlink" Target="https://www.lavrpack.ru/catalog/?product=b9827e91-ed2c-11ef-ab3d-22344d083d2c" TargetMode="External"/><Relationship Id="rId_hyperlink_3" Type="http://schemas.openxmlformats.org/officeDocument/2006/relationships/hyperlink" Target="https://www.lavrpack.ru/catalog/?product=5bc9e248-ed2d-11ef-ab3d-22344d083d2c" TargetMode="External"/><Relationship Id="rId_hyperlink_4" Type="http://schemas.openxmlformats.org/officeDocument/2006/relationships/hyperlink" Target="https://www.lavrpack.ru/catalog/?product=89362158-9cd9-11ef-ab3b-22344d083d2c%230ab1f749-9cda-11ef-ab3b-22344d083d2c" TargetMode="External"/><Relationship Id="rId_hyperlink_5" Type="http://schemas.openxmlformats.org/officeDocument/2006/relationships/hyperlink" Target="https://www.lavrpack.ru/catalog/?product=89362158-9cd9-11ef-ab3b-22344d083d2c%2304ab634e-9cda-11ef-ab3b-22344d083d2c" TargetMode="External"/><Relationship Id="rId_hyperlink_6" Type="http://schemas.openxmlformats.org/officeDocument/2006/relationships/hyperlink" Target="https://www.lavrpack.ru/catalog/?product=89362158-9cd9-11ef-ab3b-22344d083d2c%2322e27de5-9cda-11ef-ab3b-22344d083d2c" TargetMode="External"/><Relationship Id="rId_hyperlink_7" Type="http://schemas.openxmlformats.org/officeDocument/2006/relationships/hyperlink" Target="https://www.lavrpack.ru/catalog/?product=89362158-9cd9-11ef-ab3b-22344d083d2c%23f8a3413c-9cd9-11ef-ab3b-22344d083d2c" TargetMode="External"/><Relationship Id="rId_hyperlink_8" Type="http://schemas.openxmlformats.org/officeDocument/2006/relationships/hyperlink" Target="https://www.lavrpack.ru/catalog/?product=89362158-9cd9-11ef-ab3b-22344d083d2c%23feae824e-9cd9-11ef-ab3b-22344d083d2c" TargetMode="External"/><Relationship Id="rId_hyperlink_9" Type="http://schemas.openxmlformats.org/officeDocument/2006/relationships/hyperlink" Target="https://www.lavrpack.ru/catalog/?product=89362158-9cd9-11ef-ab3b-22344d083d2c%231cc6cdc7-9cda-11ef-ab3b-22344d083d2c" TargetMode="External"/><Relationship Id="rId_hyperlink_10" Type="http://schemas.openxmlformats.org/officeDocument/2006/relationships/hyperlink" Target="https://www.lavrpack.ru/catalog/?product=89362158-9cd9-11ef-ab3b-22344d083d2c%231cc6cc2b-9cda-11ef-ab3b-22344d083d2c" TargetMode="External"/><Relationship Id="rId_hyperlink_11" Type="http://schemas.openxmlformats.org/officeDocument/2006/relationships/hyperlink" Target="https://www.lavrpack.ru/catalog/?product=89362158-9cd9-11ef-ab3b-22344d083d2c%2310ab4a27-9cda-11ef-ab3b-22344d083d2c" TargetMode="External"/><Relationship Id="rId_hyperlink_12" Type="http://schemas.openxmlformats.org/officeDocument/2006/relationships/hyperlink" Target="https://www.lavrpack.ru/catalog/?product=ff02045f-9ce0-11ef-ab3b-22344d083d2c%232565843f-9ce1-11ef-ab3b-22344d083d2c" TargetMode="External"/><Relationship Id="rId_hyperlink_13" Type="http://schemas.openxmlformats.org/officeDocument/2006/relationships/hyperlink" Target="https://www.lavrpack.ru/catalog/?product=ff02045f-9ce0-11ef-ab3b-22344d083d2c%230b5a9c90-9ce1-11ef-ab3b-22344d083d2c" TargetMode="External"/><Relationship Id="rId_hyperlink_14" Type="http://schemas.openxmlformats.org/officeDocument/2006/relationships/hyperlink" Target="https://www.lavrpack.ru/catalog/?product=ff02045f-9ce0-11ef-ab3b-22344d083d2c%231f561782-9ce1-11ef-ab3b-22344d083d2c" TargetMode="External"/><Relationship Id="rId_hyperlink_15" Type="http://schemas.openxmlformats.org/officeDocument/2006/relationships/hyperlink" Target="https://www.lavrpack.ru/catalog/?product=ff02045f-9ce0-11ef-ab3b-22344d083d2c%2312f3144a-9ce1-11ef-ab3b-22344d083d2c" TargetMode="External"/><Relationship Id="rId_hyperlink_16" Type="http://schemas.openxmlformats.org/officeDocument/2006/relationships/hyperlink" Target="https://www.lavrpack.ru/catalog/?product=ff02045f-9ce0-11ef-ab3b-22344d083d2c%23191fe198-9ce1-11ef-ab3b-22344d083d2c" TargetMode="External"/><Relationship Id="rId_hyperlink_17" Type="http://schemas.openxmlformats.org/officeDocument/2006/relationships/hyperlink" Target="https://www.lavrpack.ru/catalog/?product=ff02045f-9ce0-11ef-ab3b-22344d083d2c%2305315899-9ce1-11ef-ab3b-22344d083d2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28"/>
  <sheetViews>
    <sheetView tabSelected="1" workbookViewId="0" showGridLines="true" showRowColHeaders="1">
      <pane ySplit="6" activePane="bottomLeft" state="frozen" topLeftCell="A7"/>
      <selection pane="bottomLeft" activeCell="M7" sqref="M7:M24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IF($G$3="","",SUMPRODUCT(--ISNUMBER(SEARCH($G$3,$B$7:$B$24&amp;" "&amp;$C$7:$C$24&amp;" "&amp;$D$7:$D$24&amp;" "&amp;$E$7:$E$24)))&amp;"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85</v>
      </c>
      <c r="P6" s="40" t="s">
        <v>86</v>
      </c>
      <c r="Q6" s="40" t="s">
        <v>87</v>
      </c>
      <c r="R6" s="40" t="s">
        <v>88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 t="s">
        <v>31</v>
      </c>
      <c r="G8" s="20">
        <v>1.0</v>
      </c>
      <c r="H8" s="21"/>
      <c r="I8" s="21">
        <v>231.0</v>
      </c>
      <c r="J8" s="22">
        <v>158.0</v>
      </c>
      <c r="K8" s="50"/>
      <c r="L8" s="21" t="str">
        <f>IF(K8&gt;0,K8*I8,"")</f>
      </c>
      <c r="M8" s="52"/>
      <c r="N8" t="str">
        <f>IF(K8&gt;0,COUNTIF($K$7:K8,"&gt;0"),"")</f>
      </c>
      <c r="P8" t="s">
        <v>26</v>
      </c>
      <c r="Q8" t="s">
        <v>26</v>
      </c>
      <c r="R8">
        <v>100.0</v>
      </c>
    </row>
    <row r="9" spans="1:18" customHeight="1" ht="58">
      <c r="A9" s="16"/>
      <c r="B9" s="18" t="s">
        <v>33</v>
      </c>
      <c r="C9" s="17" t="s">
        <v>28</v>
      </c>
      <c r="D9" s="17" t="s">
        <v>29</v>
      </c>
      <c r="E9" s="17" t="s">
        <v>34</v>
      </c>
      <c r="F9" s="19" t="s">
        <v>31</v>
      </c>
      <c r="G9" s="20">
        <v>1.0</v>
      </c>
      <c r="H9" s="21"/>
      <c r="I9" s="21">
        <v>231.0</v>
      </c>
      <c r="J9" s="22">
        <v>194.0</v>
      </c>
      <c r="K9" s="50"/>
      <c r="L9" s="21" t="str">
        <f>IF(K9&gt;0,K9*I9,"")</f>
      </c>
      <c r="M9" s="52"/>
      <c r="N9" t="str">
        <f>IF(K9&gt;0,COUNTIF($K$7:K9,"&gt;0"),"")</f>
      </c>
      <c r="P9" t="s">
        <v>32</v>
      </c>
      <c r="Q9" t="s">
        <v>32</v>
      </c>
      <c r="R9">
        <v>100.0</v>
      </c>
    </row>
    <row r="10" spans="1:18" customHeight="1" ht="58">
      <c r="A10" s="16"/>
      <c r="B10" s="18" t="s">
        <v>36</v>
      </c>
      <c r="C10" s="17" t="s">
        <v>28</v>
      </c>
      <c r="D10" s="17" t="s">
        <v>29</v>
      </c>
      <c r="E10" s="17" t="s">
        <v>37</v>
      </c>
      <c r="F10" s="19" t="s">
        <v>31</v>
      </c>
      <c r="G10" s="20">
        <v>1.0</v>
      </c>
      <c r="H10" s="21"/>
      <c r="I10" s="21">
        <v>289.0</v>
      </c>
      <c r="J10" s="22">
        <v>866.0</v>
      </c>
      <c r="K10" s="50"/>
      <c r="L10" s="21" t="str">
        <f>IF(K10&gt;0,K10*I10,"")</f>
      </c>
      <c r="M10" s="52"/>
      <c r="N10" t="str">
        <f>IF(K10&gt;0,COUNTIF($K$7:K10,"&gt;0"),"")</f>
      </c>
      <c r="P10" t="s">
        <v>35</v>
      </c>
      <c r="Q10" t="s">
        <v>35</v>
      </c>
      <c r="R10">
        <v>100.0</v>
      </c>
    </row>
    <row r="11" spans="1:18" customHeight="1" ht="58">
      <c r="A11" s="16"/>
      <c r="B11" s="18" t="s">
        <v>39</v>
      </c>
      <c r="C11" s="17" t="s">
        <v>40</v>
      </c>
      <c r="D11" s="17"/>
      <c r="E11" s="17"/>
      <c r="F11" s="19"/>
      <c r="G11" s="20">
        <v>1.0</v>
      </c>
      <c r="H11" s="21"/>
      <c r="I11" s="21">
        <v>149.0</v>
      </c>
      <c r="J11" s="22">
        <v>1278.0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41</v>
      </c>
      <c r="P11" t="s">
        <v>38</v>
      </c>
      <c r="Q11" t="s">
        <v>38</v>
      </c>
    </row>
    <row r="12" spans="1:18" customHeight="1" ht="58">
      <c r="A12" s="16"/>
      <c r="B12" s="18" t="s">
        <v>39</v>
      </c>
      <c r="C12" s="17" t="s">
        <v>43</v>
      </c>
      <c r="D12" s="17"/>
      <c r="E12" s="17"/>
      <c r="F12" s="19"/>
      <c r="G12" s="20">
        <v>1.0</v>
      </c>
      <c r="H12" s="21"/>
      <c r="I12" s="21">
        <v>149.0</v>
      </c>
      <c r="J12" s="22">
        <v>1339.0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44</v>
      </c>
      <c r="P12" t="s">
        <v>42</v>
      </c>
      <c r="Q12" t="s">
        <v>42</v>
      </c>
    </row>
    <row r="13" spans="1:18" customHeight="1" ht="58">
      <c r="A13" s="16"/>
      <c r="B13" s="18" t="s">
        <v>39</v>
      </c>
      <c r="C13" s="17" t="s">
        <v>46</v>
      </c>
      <c r="D13" s="17"/>
      <c r="E13" s="17"/>
      <c r="F13" s="19"/>
      <c r="G13" s="20">
        <v>1.0</v>
      </c>
      <c r="H13" s="21"/>
      <c r="I13" s="21">
        <v>149.0</v>
      </c>
      <c r="J13" s="22">
        <v>1508.0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47</v>
      </c>
      <c r="P13" t="s">
        <v>45</v>
      </c>
      <c r="Q13" t="s">
        <v>45</v>
      </c>
    </row>
    <row r="14" spans="1:18" customHeight="1" ht="58">
      <c r="A14" s="16"/>
      <c r="B14" s="18" t="s">
        <v>39</v>
      </c>
      <c r="C14" s="17" t="s">
        <v>49</v>
      </c>
      <c r="D14" s="17"/>
      <c r="E14" s="17"/>
      <c r="F14" s="19"/>
      <c r="G14" s="20">
        <v>1.0</v>
      </c>
      <c r="H14" s="21"/>
      <c r="I14" s="21">
        <v>149.0</v>
      </c>
      <c r="J14" s="22">
        <v>1977.0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50</v>
      </c>
      <c r="P14" t="s">
        <v>48</v>
      </c>
      <c r="Q14" t="s">
        <v>48</v>
      </c>
    </row>
    <row r="15" spans="1:18" customHeight="1" ht="58">
      <c r="A15" s="16"/>
      <c r="B15" s="18" t="s">
        <v>39</v>
      </c>
      <c r="C15" s="17" t="s">
        <v>52</v>
      </c>
      <c r="D15" s="17"/>
      <c r="E15" s="17"/>
      <c r="F15" s="19"/>
      <c r="G15" s="20">
        <v>1.0</v>
      </c>
      <c r="H15" s="21"/>
      <c r="I15" s="21">
        <v>149.0</v>
      </c>
      <c r="J15" s="22">
        <v>1491.0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53</v>
      </c>
      <c r="P15" t="s">
        <v>51</v>
      </c>
      <c r="Q15" t="s">
        <v>51</v>
      </c>
    </row>
    <row r="16" spans="1:18" customHeight="1" ht="58">
      <c r="A16" s="16"/>
      <c r="B16" s="18" t="s">
        <v>39</v>
      </c>
      <c r="C16" s="17" t="s">
        <v>55</v>
      </c>
      <c r="D16" s="17"/>
      <c r="E16" s="17"/>
      <c r="F16" s="19"/>
      <c r="G16" s="20">
        <v>1.0</v>
      </c>
      <c r="H16" s="21"/>
      <c r="I16" s="21">
        <v>149.0</v>
      </c>
      <c r="J16" s="22">
        <v>1464.0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56</v>
      </c>
      <c r="P16" t="s">
        <v>54</v>
      </c>
      <c r="Q16" t="s">
        <v>54</v>
      </c>
    </row>
    <row r="17" spans="1:18" customHeight="1" ht="58">
      <c r="A17" s="16"/>
      <c r="B17" s="18" t="s">
        <v>39</v>
      </c>
      <c r="C17" s="17" t="s">
        <v>58</v>
      </c>
      <c r="D17" s="17"/>
      <c r="E17" s="17"/>
      <c r="F17" s="19"/>
      <c r="G17" s="20">
        <v>1.0</v>
      </c>
      <c r="H17" s="21"/>
      <c r="I17" s="21">
        <v>149.0</v>
      </c>
      <c r="J17" s="22">
        <v>1159.0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59</v>
      </c>
      <c r="P17" t="s">
        <v>57</v>
      </c>
      <c r="Q17" t="s">
        <v>57</v>
      </c>
    </row>
    <row r="18" spans="1:18" customHeight="1" ht="58">
      <c r="A18" s="16"/>
      <c r="B18" s="18" t="s">
        <v>39</v>
      </c>
      <c r="C18" s="17" t="s">
        <v>61</v>
      </c>
      <c r="D18" s="17"/>
      <c r="E18" s="17"/>
      <c r="F18" s="19"/>
      <c r="G18" s="20">
        <v>1.0</v>
      </c>
      <c r="H18" s="21"/>
      <c r="I18" s="21">
        <v>149.0</v>
      </c>
      <c r="J18" s="22">
        <v>587.0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62</v>
      </c>
      <c r="P18" t="s">
        <v>60</v>
      </c>
      <c r="Q18" t="s">
        <v>60</v>
      </c>
    </row>
    <row r="19" spans="1:18" customHeight="1" ht="58">
      <c r="A19" s="16"/>
      <c r="B19" s="18" t="s">
        <v>64</v>
      </c>
      <c r="C19" s="17" t="s">
        <v>65</v>
      </c>
      <c r="D19" s="17"/>
      <c r="E19" s="17"/>
      <c r="F19" s="19"/>
      <c r="G19" s="20">
        <v>1.0</v>
      </c>
      <c r="H19" s="21"/>
      <c r="I19" s="21">
        <v>80.0</v>
      </c>
      <c r="J19" s="22">
        <v>1431.0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66</v>
      </c>
      <c r="P19" t="s">
        <v>63</v>
      </c>
      <c r="Q19" t="s">
        <v>63</v>
      </c>
    </row>
    <row r="20" spans="1:18" customHeight="1" ht="58">
      <c r="A20" s="16"/>
      <c r="B20" s="18" t="s">
        <v>64</v>
      </c>
      <c r="C20" s="17" t="s">
        <v>68</v>
      </c>
      <c r="D20" s="17"/>
      <c r="E20" s="17"/>
      <c r="F20" s="19"/>
      <c r="G20" s="20">
        <v>1.0</v>
      </c>
      <c r="H20" s="21"/>
      <c r="I20" s="21">
        <v>80.0</v>
      </c>
      <c r="J20" s="22">
        <v>1795.0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69</v>
      </c>
      <c r="P20" t="s">
        <v>67</v>
      </c>
      <c r="Q20" t="s">
        <v>67</v>
      </c>
    </row>
    <row r="21" spans="1:18" customHeight="1" ht="58">
      <c r="A21" s="16"/>
      <c r="B21" s="18" t="s">
        <v>64</v>
      </c>
      <c r="C21" s="17" t="s">
        <v>71</v>
      </c>
      <c r="D21" s="17"/>
      <c r="E21" s="17"/>
      <c r="F21" s="19"/>
      <c r="G21" s="20">
        <v>1.0</v>
      </c>
      <c r="H21" s="21"/>
      <c r="I21" s="21">
        <v>80.0</v>
      </c>
      <c r="J21" s="22">
        <v>1957.0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72</v>
      </c>
      <c r="P21" t="s">
        <v>70</v>
      </c>
      <c r="Q21" t="s">
        <v>70</v>
      </c>
    </row>
    <row r="22" spans="1:18" customHeight="1" ht="58">
      <c r="A22" s="16"/>
      <c r="B22" s="18" t="s">
        <v>64</v>
      </c>
      <c r="C22" s="17" t="s">
        <v>74</v>
      </c>
      <c r="D22" s="17"/>
      <c r="E22" s="17"/>
      <c r="F22" s="19"/>
      <c r="G22" s="20">
        <v>1.0</v>
      </c>
      <c r="H22" s="21"/>
      <c r="I22" s="21">
        <v>80.0</v>
      </c>
      <c r="J22" s="22">
        <v>2012.0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75</v>
      </c>
      <c r="P22" t="s">
        <v>73</v>
      </c>
      <c r="Q22" t="s">
        <v>73</v>
      </c>
    </row>
    <row r="23" spans="1:18" customHeight="1" ht="58">
      <c r="A23" s="16"/>
      <c r="B23" s="18" t="s">
        <v>64</v>
      </c>
      <c r="C23" s="17" t="s">
        <v>77</v>
      </c>
      <c r="D23" s="17"/>
      <c r="E23" s="17"/>
      <c r="F23" s="19"/>
      <c r="G23" s="20">
        <v>1.0</v>
      </c>
      <c r="H23" s="21"/>
      <c r="I23" s="21">
        <v>80.0</v>
      </c>
      <c r="J23" s="22">
        <v>1600.0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78</v>
      </c>
      <c r="P23" t="s">
        <v>76</v>
      </c>
      <c r="Q23" t="s">
        <v>76</v>
      </c>
    </row>
    <row r="24" spans="1:18" customHeight="1" ht="58">
      <c r="A24" s="16"/>
      <c r="B24" s="18" t="s">
        <v>64</v>
      </c>
      <c r="C24" s="17" t="s">
        <v>80</v>
      </c>
      <c r="D24" s="17"/>
      <c r="E24" s="17"/>
      <c r="F24" s="19"/>
      <c r="G24" s="20">
        <v>1.0</v>
      </c>
      <c r="H24" s="21"/>
      <c r="I24" s="21">
        <v>80.0</v>
      </c>
      <c r="J24" s="22">
        <v>223.0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81</v>
      </c>
      <c r="P24" t="s">
        <v>79</v>
      </c>
      <c r="Q24" t="s">
        <v>79</v>
      </c>
    </row>
    <row r="26" spans="1:18">
      <c r="I26" s="30" t="s">
        <v>82</v>
      </c>
      <c r="J26" s="33"/>
      <c r="K26" s="36" t="str">
        <f>COUNTIF(K7:K24,"&gt;0")</f>
      </c>
    </row>
    <row r="27" spans="1:18">
      <c r="I27" s="31" t="s">
        <v>83</v>
      </c>
      <c r="J27" s="34"/>
      <c r="K27" s="37" t="str">
        <f>SUM(K7:K24)</f>
      </c>
    </row>
    <row r="28" spans="1:18">
      <c r="I28" s="32" t="s">
        <v>84</v>
      </c>
      <c r="J28" s="35"/>
      <c r="K28" s="38" t="str">
        <f>SUM(L7:L24)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26:J26"/>
    <mergeCell ref="I27:J27"/>
    <mergeCell ref="I28:J28"/>
    <mergeCell ref="G5:I5"/>
  </mergeCells>
  <conditionalFormatting sqref="A7:M24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24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24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5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89</v>
      </c>
    </row>
    <row r="2" spans="1:12" customHeight="1" ht="26">
      <c r="A2" s="54" t="s">
        <v>90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91</v>
      </c>
      <c r="B6" s="56"/>
      <c r="C6" s="57" t="str">
        <f>'Прайс и заказ'!K26</f>
      </c>
      <c r="D6" s="58" t="s">
        <v>83</v>
      </c>
      <c r="E6" s="56"/>
      <c r="F6" s="57" t="str">
        <f>'Прайс и заказ'!K27</f>
      </c>
      <c r="G6" s="58" t="s">
        <v>84</v>
      </c>
      <c r="H6" s="56"/>
      <c r="I6" s="59" t="str">
        <f>'Прайс и заказ'!K28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92</v>
      </c>
      <c r="G8" s="60" t="s">
        <v>23</v>
      </c>
      <c r="H8" s="60" t="s">
        <v>24</v>
      </c>
      <c r="I8" s="60" t="s">
        <v>5</v>
      </c>
      <c r="J8" s="40" t="s">
        <v>85</v>
      </c>
      <c r="L8" s="40" t="s">
        <v>87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заказ'!$N$7:$N$24,0)+6,0)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заказ'!$N$7:$N$24,0)+6,0)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заказ'!$N$7:$N$24,0)+6,0)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заказ'!$N$7:$N$24,0)+6,0)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заказ'!$N$7:$N$24,0)+6,0)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заказ'!$N$7:$N$24,0)+6,0)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заказ'!$N$7:$N$24,0)+6,0)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заказ'!$N$7:$N$24,0)+6,0)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заказ'!$N$7:$N$24,0)+6,0)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заказ'!$N$7:$N$24,0)+6,0)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заказ'!$N$7:$N$24,0)+6,0)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заказ'!$N$7:$N$24,0)+6,0)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заказ'!$N$7:$N$24,0)+6,0)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заказ'!$N$7:$N$24,0)+6,0)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заказ'!$N$7:$N$24,0)+6,0)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заказ'!$N$7:$N$24,0)+6,0)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заказ'!$N$7:$N$24,0)+6,0)</f>
      </c>
      <c r="L25" t="str">
        <f>IF($J25=0,"",IF(INDEX('Прайс и заказ'!Q:Q,$J25)="","",INDEX('Прайс и заказ'!Q:Q,$J25)))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25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93</v>
      </c>
    </row>
    <row r="2" spans="1:6">
      <c r="A2" t="s">
        <v>94</v>
      </c>
    </row>
    <row r="3" spans="1:6">
      <c r="A3" t="s">
        <v>95</v>
      </c>
    </row>
    <row r="4" spans="1:6">
      <c r="A4" t="s">
        <v>96</v>
      </c>
    </row>
    <row r="5" spans="1:6">
      <c r="A5" t="s">
        <v>97</v>
      </c>
      <c r="B5" t="s">
        <v>98</v>
      </c>
      <c r="C5" t="s">
        <v>99</v>
      </c>
      <c r="D5" t="s">
        <v>100</v>
      </c>
    </row>
    <row r="6" spans="1:6">
      <c r="A6" t="s">
        <v>101</v>
      </c>
      <c r="B6" t="s">
        <v>102</v>
      </c>
      <c r="C6" t="s">
        <v>103</v>
      </c>
      <c r="D6" t="s">
        <v>104</v>
      </c>
      <c r="E6" t="s">
        <v>105</v>
      </c>
      <c r="F6" t="s">
        <v>106</v>
      </c>
    </row>
    <row r="7" spans="1:6">
      <c r="A7" t="s">
        <v>107</v>
      </c>
      <c r="B7">
        <v>6</v>
      </c>
      <c r="C7" t="s">
        <v>108</v>
      </c>
      <c r="D7" t="s">
        <v>109</v>
      </c>
      <c r="E7" t="s">
        <v>110</v>
      </c>
      <c r="F7" t="s">
        <v>111</v>
      </c>
    </row>
    <row r="8" spans="1:6">
      <c r="A8" t="s">
        <v>112</v>
      </c>
      <c r="B8">
        <v>8</v>
      </c>
      <c r="C8" t="s">
        <v>113</v>
      </c>
      <c r="D8" t="s">
        <v>114</v>
      </c>
      <c r="E8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2026-10-01T19:40:20+04:00</dcterms:created>
  <dcterms:modified xsi:type="dcterms:W3CDTF">2026-10-01T19:40:20+04:00</dcterms:modified>
  <dc:title>Прайс-лист LavrPack — Сумочки и пакеты — Конусы, салфетки, рукава</dc:title>
  <dc:description>Сформировано на www.lavrpack.ru 01.10.2026 19:40</dc:description>
  <dc:subject/>
  <cp:keywords/>
  <cp:category/>
</cp:coreProperties>
</file>