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заказ'!$A$1:$I$23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<sst xmlns="http://schemas.openxmlformats.org/spreadsheetml/2006/main" uniqueCount="124">
  <si>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 xml:space="preserve">   ·   Прайс-лист «Товары для праздника — Открытки, наклейки»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</si>
  <si>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</si>
  <si>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</si>
  <si>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</si>
  <si>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</si>
  <si>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</si>
  <si>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</si>
  <si>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19:40</t>
  </si>
  <si>
    <t>Категория</t>
  </si>
  <si>
    <t>Товары для праздника — Открытки, наклейки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</si>
  <si>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</si>
  <si>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</si>
  <si>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</si>
  <si>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</si>
  <si>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</si>
  <si>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</si>
  <si>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</si>
  <si>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</si>
  <si>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</si>
  <si>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</si>
  <si>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</si>
  <si>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</si>
  <si>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</si>
  <si>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</si>
  <si>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</si>
  <si>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Открытки, наклейки — 15 поз.</t>
  </si>
  <si>
    <t>1ac25cbb-8cc3-11f1-ab51-22344d083d2c</t>
  </si>
  <si>
    <t>119664</t>
  </si>
  <si>
    <t>Бирка, Россия</t>
  </si>
  <si>
    <t>5be8d722-7f2a-11ec-b73f-0018e40a3af2</t>
  </si>
  <si>
    <t>9430</t>
  </si>
  <si>
    <t>Лягушка</t>
  </si>
  <si>
    <t>Россия</t>
  </si>
  <si>
    <t>Набор клеящихся 2см 24шт</t>
  </si>
  <si>
    <t>https://www.lavrpack.ru/local/templates/phoenix_v1/images_cache/thumbs/cc3c587687ee5fbef3a0b9eebcf9b31a.webp?v=1790783984</t>
  </si>
  <si>
    <t>98df30a5-7f2a-11ec-b73f-0018e40a3af2</t>
  </si>
  <si>
    <t>32458</t>
  </si>
  <si>
    <t>Машина</t>
  </si>
  <si>
    <t>Набор клеящихся, Китай</t>
  </si>
  <si>
    <t>https://www.lavrpack.ru/local/templates/phoenix_v1/images_cache/thumbs/66d6abca8a27b4d6487f67b205e2455e.webp?v=1790783984</t>
  </si>
  <si>
    <t>620b6a58-7f2c-11ec-b73f-0018e40a3af2</t>
  </si>
  <si>
    <t>65794</t>
  </si>
  <si>
    <t>Набор открыток</t>
  </si>
  <si>
    <t>"Пожелания" 9,5см×12,5см.(12видов по 8шт.)</t>
  </si>
  <si>
    <t>https://www.lavrpack.ru/local/templates/phoenix_v1/images_cache/thumbs/f40a35547b7f9ae931d797fdc403a94e.webp?v=1790783984</t>
  </si>
  <si>
    <t>b64d19b4-7f2d-11ec-b73f-0018e40a3af2</t>
  </si>
  <si>
    <t>65791</t>
  </si>
  <si>
    <t>"Nice Day" 9,5см×14см.(12видов по 6шт.)</t>
  </si>
  <si>
    <t>https://www.lavrpack.ru/local/templates/phoenix_v1/images_cache/thumbs/4bffe005bf0f957a90503f175ad67cb9.webp?v=1790783984</t>
  </si>
  <si>
    <t>e0b088da-7f2d-11ec-b73f-0018e40a3af2</t>
  </si>
  <si>
    <t>66856</t>
  </si>
  <si>
    <t>Наклейка</t>
  </si>
  <si>
    <t>"Важен каждый миг" 16×9,5см.(набор 6шт.)</t>
  </si>
  <si>
    <t>https://www.lavrpack.ru/local/templates/phoenix_v1/images_cache/thumbs/cc2c9158690514772b293d2827cf6b53.webp?v=1790783984</t>
  </si>
  <si>
    <t>6cfa28d0-7f2e-11ec-b73f-0018e40a3af2</t>
  </si>
  <si>
    <t>12585</t>
  </si>
  <si>
    <t>Открытка</t>
  </si>
  <si>
    <t>Конверт, Россия</t>
  </si>
  <si>
    <t>https://www.lavrpack.ru/local/templates/phoenix_v1/images_cache/thumbs/f429f540956c3ff85f60f16c6bbf4e90.webp?v=1790783984</t>
  </si>
  <si>
    <t>6cfa28c9-7f2e-11ec-b73f-0018e40a3af2</t>
  </si>
  <si>
    <t>11580</t>
  </si>
  <si>
    <t>Двойная, Россия</t>
  </si>
  <si>
    <t>https://www.lavrpack.ru/local/templates/phoenix_v1/images_cache/thumbs/8616f5da62e1d79fe00de179f78b284f.webp?v=1790783984</t>
  </si>
  <si>
    <t>8cbe6a1c-7f2a-11ec-b73f-0018e40a3af2</t>
  </si>
  <si>
    <t>20951</t>
  </si>
  <si>
    <t>Валентинка мал, Россия</t>
  </si>
  <si>
    <t>https://www.lavrpack.ru/local/templates/phoenix_v1/images_cache/thumbs/5f01600cbdb4b143820a21d89c54b859.webp?v=1790783984</t>
  </si>
  <si>
    <t>b8f7e7ea-9ce4-11ef-ab3b-22344d083d2c#c507ed34-9ce4-11ef-ab3b-22344d083d2c</t>
  </si>
  <si>
    <t>110387</t>
  </si>
  <si>
    <t>Открытка крафт, 10,5*7</t>
  </si>
  <si>
    <t>1см</t>
  </si>
  <si>
    <t>https://www.lavrpack.ru/local/templates/phoenix_v1/images_cache/thumbs/e1c11d18dc2f575d61e93beac5eeaee1.webp?v=1790830585</t>
  </si>
  <si>
    <t>b8f7e7ea-9ce4-11ef-ab3b-22344d083d2c#cb69adec-9ce4-11ef-ab3b-22344d083d2c</t>
  </si>
  <si>
    <t>Открытка крафт, 17,4*11см</t>
  </si>
  <si>
    <t>https://www.lavrpack.ru/local/templates/phoenix_v1/images_cache/thumbs/68e5ecdb25cbb9d29572ce930a926166.webp?v=1790830585</t>
  </si>
  <si>
    <t>4922595b-8cc3-11f1-ab51-22344d083d2c</t>
  </si>
  <si>
    <t>119665</t>
  </si>
  <si>
    <t>Открытка, Россия</t>
  </si>
  <si>
    <t>74bb3bbe-7f2b-11ec-b73f-0018e40a3af2</t>
  </si>
  <si>
    <t>43762</t>
  </si>
  <si>
    <t>Пчелки</t>
  </si>
  <si>
    <t>https://www.lavrpack.ru/local/templates/phoenix_v1/images_cache/thumbs/344436874ed1d8477acdb7f0e7dce704.webp?v=1790783984</t>
  </si>
  <si>
    <t>aae39412-7f2a-11ec-b73f-0018e40a3af2</t>
  </si>
  <si>
    <t>32450</t>
  </si>
  <si>
    <t>Смайлик</t>
  </si>
  <si>
    <t>https://www.lavrpack.ru/local/templates/phoenix_v1/images_cache/thumbs/51c1af52b4df6c046bf41d3ab5fb5842.webp?v=1790783984</t>
  </si>
  <si>
    <t>aae39421-7f2a-11ec-b73f-0018e40a3af2</t>
  </si>
  <si>
    <t>32457</t>
  </si>
  <si>
    <t>Hello Kitty</t>
  </si>
  <si>
    <t>https://www.lavrpack.ru/local/templates/phoenix_v1/images_cache/thumbs/3d032fe33696c7682cef137f9bbd5089.webp?v=1790783984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</si>
  <si>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</si>
  <si>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</si>
  <si>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</si>
  <si>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</si>
  <si>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</si>
  <si>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</si>
  <si>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</si>
  <si>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</si>
  <si>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</si>
  <si>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</si>
  <si>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</si>
  <si>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</si>
  <si>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19:40</t>
  </si>
  <si>
    <t>Тип цены: опт</t>
  </si>
  <si>
    <t>Раздел: Товары для праздника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</si>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</sst>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6d5ce3741f087877c8b69ae735716fc9.jpg"/><Relationship Id="rId3" Type="http://schemas.openxmlformats.org/officeDocument/2006/relationships/image" Target="../media/c26bf3deb87c6119576a511f5d064399.jpg"/><Relationship Id="rId4" Type="http://schemas.openxmlformats.org/officeDocument/2006/relationships/image" Target="../media/50556d163c3098df53aaf81c0d283207.jpg"/><Relationship Id="rId5" Type="http://schemas.openxmlformats.org/officeDocument/2006/relationships/image" Target="../media/0d46196389203fc502b5805c0eeb0e24.jpg"/><Relationship Id="rId6" Type="http://schemas.openxmlformats.org/officeDocument/2006/relationships/image" Target="../media/dabd3a5e3b3d2fdd848eabe5a0d3e714.jpg"/><Relationship Id="rId7" Type="http://schemas.openxmlformats.org/officeDocument/2006/relationships/image" Target="../media/478e3ee15cb7e1d7da92e934ac8c7876.jpg"/><Relationship Id="rId8" Type="http://schemas.openxmlformats.org/officeDocument/2006/relationships/image" Target="../media/3cf7fad8401acfc1933877737b2a96c1.jpg"/><Relationship Id="rId9" Type="http://schemas.openxmlformats.org/officeDocument/2006/relationships/image" Target="../media/fde7928c1bc5a20b64dfd83da654ffca.jpg"/><Relationship Id="rId10" Type="http://schemas.openxmlformats.org/officeDocument/2006/relationships/image" Target="../media/471bc3cdb4cd4a3046c386e8e76be1cd.jpg"/><Relationship Id="rId11" Type="http://schemas.openxmlformats.org/officeDocument/2006/relationships/image" Target="../media/c33335b32c4a4f7102e8e7deff0b866c.jpg"/><Relationship Id="rId12" Type="http://schemas.openxmlformats.org/officeDocument/2006/relationships/image" Target="../media/98d7f58518a73de2b0c6263b4e4df1cd.jpg"/><Relationship Id="rId13" Type="http://schemas.openxmlformats.org/officeDocument/2006/relationships/image" Target="../media/6d5ce3741f087877c8b69ae735716fc9.jpg"/><Relationship Id="rId14" Type="http://schemas.openxmlformats.org/officeDocument/2006/relationships/image" Target="../media/18ef1e40b780794c185bc9d1c683d2e3.jpg"/><Relationship Id="rId15" Type="http://schemas.openxmlformats.org/officeDocument/2006/relationships/image" Target="../media/20c5311be58d32bc3e7554733d6ab2ab.jpg"/><Relationship Id="rId16" Type="http://schemas.openxmlformats.org/officeDocument/2006/relationships/image" Target="../media/65610fb85ef466bf2fceb1bd90300307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66675</xdr:rowOff>
    </xdr:from>
    <xdr:ext cx="647700" cy="600075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66675</xdr:rowOff>
    </xdr:from>
    <xdr:ext cx="647700" cy="600075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180975</xdr:colOff>
      <xdr:row>12</xdr:row>
      <xdr:rowOff>38100</xdr:rowOff>
    </xdr:from>
    <xdr:ext cx="409575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13</xdr:row>
      <xdr:rowOff>38100</xdr:rowOff>
    </xdr:from>
    <xdr:ext cx="4572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14</xdr:row>
      <xdr:rowOff>38100</xdr:rowOff>
    </xdr:from>
    <xdr:ext cx="542925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133350</xdr:rowOff>
    </xdr:from>
    <xdr:ext cx="647700" cy="466725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38100</xdr:rowOff>
    </xdr:from>
    <xdr:ext cx="647700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95250</xdr:rowOff>
    </xdr:from>
    <xdr:ext cx="647700" cy="542925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95250</xdr:rowOff>
    </xdr:from>
    <xdr:ext cx="647700" cy="542925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38100</xdr:rowOff>
    </xdr:from>
    <xdr:ext cx="647700" cy="6477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1ac25cbb-8cc3-11f1-ab51-22344d083d2c" TargetMode="External"/><Relationship Id="rId_hyperlink_2" Type="http://schemas.openxmlformats.org/officeDocument/2006/relationships/hyperlink" Target="https://www.lavrpack.ru/catalog/?product=5be8d722-7f2a-11ec-b73f-0018e40a3af2" TargetMode="External"/><Relationship Id="rId_hyperlink_3" Type="http://schemas.openxmlformats.org/officeDocument/2006/relationships/hyperlink" Target="https://www.lavrpack.ru/catalog/?product=98df30a5-7f2a-11ec-b73f-0018e40a3af2" TargetMode="External"/><Relationship Id="rId_hyperlink_4" Type="http://schemas.openxmlformats.org/officeDocument/2006/relationships/hyperlink" Target="https://www.lavrpack.ru/catalog/?product=620b6a58-7f2c-11ec-b73f-0018e40a3af2" TargetMode="External"/><Relationship Id="rId_hyperlink_5" Type="http://schemas.openxmlformats.org/officeDocument/2006/relationships/hyperlink" Target="https://www.lavrpack.ru/catalog/?product=b64d19b4-7f2d-11ec-b73f-0018e40a3af2" TargetMode="External"/><Relationship Id="rId_hyperlink_6" Type="http://schemas.openxmlformats.org/officeDocument/2006/relationships/hyperlink" Target="https://www.lavrpack.ru/catalog/?product=e0b088da-7f2d-11ec-b73f-0018e40a3af2" TargetMode="External"/><Relationship Id="rId_hyperlink_7" Type="http://schemas.openxmlformats.org/officeDocument/2006/relationships/hyperlink" Target="https://www.lavrpack.ru/catalog/?product=6cfa28d0-7f2e-11ec-b73f-0018e40a3af2" TargetMode="External"/><Relationship Id="rId_hyperlink_8" Type="http://schemas.openxmlformats.org/officeDocument/2006/relationships/hyperlink" Target="https://www.lavrpack.ru/catalog/?product=6cfa28c9-7f2e-11ec-b73f-0018e40a3af2" TargetMode="External"/><Relationship Id="rId_hyperlink_9" Type="http://schemas.openxmlformats.org/officeDocument/2006/relationships/hyperlink" Target="https://www.lavrpack.ru/catalog/?product=8cbe6a1c-7f2a-11ec-b73f-0018e40a3af2" TargetMode="External"/><Relationship Id="rId_hyperlink_10" Type="http://schemas.openxmlformats.org/officeDocument/2006/relationships/hyperlink" Target="https://www.lavrpack.ru/catalog/?product=b8f7e7ea-9ce4-11ef-ab3b-22344d083d2c%23c507ed34-9ce4-11ef-ab3b-22344d083d2c" TargetMode="External"/><Relationship Id="rId_hyperlink_11" Type="http://schemas.openxmlformats.org/officeDocument/2006/relationships/hyperlink" Target="https://www.lavrpack.ru/catalog/?product=b8f7e7ea-9ce4-11ef-ab3b-22344d083d2c%23cb69adec-9ce4-11ef-ab3b-22344d083d2c" TargetMode="External"/><Relationship Id="rId_hyperlink_12" Type="http://schemas.openxmlformats.org/officeDocument/2006/relationships/hyperlink" Target="https://www.lavrpack.ru/catalog/?product=4922595b-8cc3-11f1-ab51-22344d083d2c" TargetMode="External"/><Relationship Id="rId_hyperlink_13" Type="http://schemas.openxmlformats.org/officeDocument/2006/relationships/hyperlink" Target="https://www.lavrpack.ru/catalog/?product=74bb3bbe-7f2b-11ec-b73f-0018e40a3af2" TargetMode="External"/><Relationship Id="rId_hyperlink_14" Type="http://schemas.openxmlformats.org/officeDocument/2006/relationships/hyperlink" Target="https://www.lavrpack.ru/catalog/?product=aae39412-7f2a-11ec-b73f-0018e40a3af2" TargetMode="External"/><Relationship Id="rId_hyperlink_15" Type="http://schemas.openxmlformats.org/officeDocument/2006/relationships/hyperlink" Target="https://www.lavrpack.ru/catalog/?product=aae39421-7f2a-11ec-b73f-0018e40a3af2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26"/>
  <sheetViews>
    <sheetView tabSelected="1" workbookViewId="0" showGridLines="true" showRowColHeaders="1">
      <pane ySplit="6" activePane="bottomLeft" state="frozen" topLeftCell="A7"/>
      <selection pane="bottomLeft" activeCell="M7" sqref="M7:M22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IF($G$3="","",SUMPRODUCT(--ISNUMBER(SEARCH($G$3,$B$7:$B$22&amp;" "&amp;$C$7:$C$22&amp;" "&amp;$D$7:$D$22&amp;" "&amp;$E$7:$E$22)))&amp;"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93</v>
      </c>
      <c r="P6" s="40" t="s">
        <v>94</v>
      </c>
      <c r="Q6" s="40" t="s">
        <v>95</v>
      </c>
      <c r="R6" s="40" t="s">
        <v>96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/>
      <c r="E8" s="17"/>
      <c r="F8" s="19"/>
      <c r="G8" s="20">
        <v>1.0</v>
      </c>
      <c r="H8" s="21"/>
      <c r="I8" s="21">
        <v>4.0</v>
      </c>
      <c r="J8" s="22">
        <v>22310.0</v>
      </c>
      <c r="K8" s="50"/>
      <c r="L8" s="21" t="str">
        <f>IF(K8&gt;0,K8*I8,"")</f>
      </c>
      <c r="M8" s="52"/>
      <c r="N8" t="str">
        <f>IF(K8&gt;0,COUNTIF($K$7:K8,"&gt;0"),"")</f>
      </c>
      <c r="P8" t="s">
        <v>26</v>
      </c>
      <c r="Q8" t="s">
        <v>26</v>
      </c>
    </row>
    <row r="9" spans="1:18" customHeight="1" ht="58">
      <c r="A9" s="16"/>
      <c r="B9" s="18" t="s">
        <v>30</v>
      </c>
      <c r="C9" s="17" t="s">
        <v>31</v>
      </c>
      <c r="D9" s="17" t="s">
        <v>32</v>
      </c>
      <c r="E9" s="17" t="s">
        <v>33</v>
      </c>
      <c r="F9" s="19"/>
      <c r="G9" s="20">
        <v>1.0</v>
      </c>
      <c r="H9" s="21"/>
      <c r="I9" s="21">
        <v>104.0</v>
      </c>
      <c r="J9" s="22">
        <v>102.0</v>
      </c>
      <c r="K9" s="50"/>
      <c r="L9" s="21" t="str">
        <f>IF(K9&gt;0,K9*I9,"")</f>
      </c>
      <c r="M9" s="52"/>
      <c r="N9" t="str">
        <f>IF(K9&gt;0,COUNTIF($K$7:K9,"&gt;0"),"")</f>
      </c>
      <c r="O9" t="s">
        <v>34</v>
      </c>
      <c r="P9" t="s">
        <v>29</v>
      </c>
      <c r="Q9" t="s">
        <v>29</v>
      </c>
    </row>
    <row r="10" spans="1:18" customHeight="1" ht="58">
      <c r="A10" s="16"/>
      <c r="B10" s="18" t="s">
        <v>36</v>
      </c>
      <c r="C10" s="17" t="s">
        <v>37</v>
      </c>
      <c r="D10" s="17" t="s">
        <v>38</v>
      </c>
      <c r="E10" s="17"/>
      <c r="F10" s="19"/>
      <c r="G10" s="20">
        <v>1.0</v>
      </c>
      <c r="H10" s="21"/>
      <c r="I10" s="21">
        <v>30.0</v>
      </c>
      <c r="J10" s="22">
        <v>180.0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39</v>
      </c>
      <c r="P10" t="s">
        <v>35</v>
      </c>
      <c r="Q10" t="s">
        <v>35</v>
      </c>
    </row>
    <row r="11" spans="1:18" customHeight="1" ht="58">
      <c r="A11" s="16"/>
      <c r="B11" s="18" t="s">
        <v>41</v>
      </c>
      <c r="C11" s="17" t="s">
        <v>42</v>
      </c>
      <c r="D11" s="17" t="s">
        <v>32</v>
      </c>
      <c r="E11" s="17" t="s">
        <v>43</v>
      </c>
      <c r="F11" s="19"/>
      <c r="G11" s="20">
        <v>1.0</v>
      </c>
      <c r="H11" s="21"/>
      <c r="I11" s="21">
        <v>619.0</v>
      </c>
      <c r="J11" s="22">
        <v>41.0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44</v>
      </c>
      <c r="P11" t="s">
        <v>40</v>
      </c>
      <c r="Q11" t="s">
        <v>40</v>
      </c>
    </row>
    <row r="12" spans="1:18" customHeight="1" ht="58">
      <c r="A12" s="16"/>
      <c r="B12" s="18" t="s">
        <v>46</v>
      </c>
      <c r="C12" s="17" t="s">
        <v>42</v>
      </c>
      <c r="D12" s="17" t="s">
        <v>32</v>
      </c>
      <c r="E12" s="17" t="s">
        <v>47</v>
      </c>
      <c r="F12" s="19"/>
      <c r="G12" s="20">
        <v>1.0</v>
      </c>
      <c r="H12" s="21"/>
      <c r="I12" s="21">
        <v>486.0</v>
      </c>
      <c r="J12" s="22">
        <v>15.0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48</v>
      </c>
      <c r="P12" t="s">
        <v>45</v>
      </c>
      <c r="Q12" t="s">
        <v>45</v>
      </c>
    </row>
    <row r="13" spans="1:18" customHeight="1" ht="58">
      <c r="A13" s="16"/>
      <c r="B13" s="18" t="s">
        <v>50</v>
      </c>
      <c r="C13" s="17" t="s">
        <v>51</v>
      </c>
      <c r="D13" s="17" t="s">
        <v>32</v>
      </c>
      <c r="E13" s="17" t="s">
        <v>52</v>
      </c>
      <c r="F13" s="19"/>
      <c r="G13" s="20">
        <v>1.0</v>
      </c>
      <c r="H13" s="21"/>
      <c r="I13" s="21">
        <v>24.0</v>
      </c>
      <c r="J13" s="22">
        <v>1.0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53</v>
      </c>
      <c r="P13" t="s">
        <v>49</v>
      </c>
      <c r="Q13" t="s">
        <v>49</v>
      </c>
    </row>
    <row r="14" spans="1:18" customHeight="1" ht="58">
      <c r="A14" s="16"/>
      <c r="B14" s="18" t="s">
        <v>55</v>
      </c>
      <c r="C14" s="17" t="s">
        <v>56</v>
      </c>
      <c r="D14" s="17" t="s">
        <v>57</v>
      </c>
      <c r="E14" s="17"/>
      <c r="F14" s="19"/>
      <c r="G14" s="20">
        <v>1.0</v>
      </c>
      <c r="H14" s="21"/>
      <c r="I14" s="21">
        <v>22.0</v>
      </c>
      <c r="J14" s="22">
        <v>10113.0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58</v>
      </c>
      <c r="P14" t="s">
        <v>54</v>
      </c>
      <c r="Q14" t="s">
        <v>54</v>
      </c>
    </row>
    <row r="15" spans="1:18" customHeight="1" ht="58">
      <c r="A15" s="16"/>
      <c r="B15" s="18" t="s">
        <v>60</v>
      </c>
      <c r="C15" s="17" t="s">
        <v>56</v>
      </c>
      <c r="D15" s="17" t="s">
        <v>61</v>
      </c>
      <c r="E15" s="17"/>
      <c r="F15" s="19"/>
      <c r="G15" s="20">
        <v>1.0</v>
      </c>
      <c r="H15" s="21"/>
      <c r="I15" s="21">
        <v>21.0</v>
      </c>
      <c r="J15" s="22">
        <v>1591.0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62</v>
      </c>
      <c r="P15" t="s">
        <v>59</v>
      </c>
      <c r="Q15" t="s">
        <v>59</v>
      </c>
    </row>
    <row r="16" spans="1:18" customHeight="1" ht="58">
      <c r="A16" s="16"/>
      <c r="B16" s="18" t="s">
        <v>64</v>
      </c>
      <c r="C16" s="17" t="s">
        <v>56</v>
      </c>
      <c r="D16" s="17" t="s">
        <v>65</v>
      </c>
      <c r="E16" s="17"/>
      <c r="F16" s="19"/>
      <c r="G16" s="20">
        <v>1.0</v>
      </c>
      <c r="H16" s="21"/>
      <c r="I16" s="21">
        <v>7.0</v>
      </c>
      <c r="J16" s="22">
        <v>27619.0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66</v>
      </c>
      <c r="P16" t="s">
        <v>63</v>
      </c>
      <c r="Q16" t="s">
        <v>63</v>
      </c>
    </row>
    <row r="17" spans="1:18" customHeight="1" ht="58">
      <c r="A17" s="16"/>
      <c r="B17" s="18" t="s">
        <v>68</v>
      </c>
      <c r="C17" s="17" t="s">
        <v>69</v>
      </c>
      <c r="D17" s="17"/>
      <c r="E17" s="17" t="s">
        <v>70</v>
      </c>
      <c r="F17" s="19"/>
      <c r="G17" s="20">
        <v>1.0</v>
      </c>
      <c r="H17" s="21"/>
      <c r="I17" s="21">
        <v>14.0</v>
      </c>
      <c r="J17" s="22">
        <v>918.0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71</v>
      </c>
      <c r="P17" t="s">
        <v>67</v>
      </c>
      <c r="Q17" t="s">
        <v>67</v>
      </c>
    </row>
    <row r="18" spans="1:18" customHeight="1" ht="58">
      <c r="A18" s="16"/>
      <c r="B18" s="18" t="s">
        <v>68</v>
      </c>
      <c r="C18" s="17" t="s">
        <v>73</v>
      </c>
      <c r="D18" s="17"/>
      <c r="E18" s="17"/>
      <c r="F18" s="19"/>
      <c r="G18" s="20">
        <v>1.0</v>
      </c>
      <c r="H18" s="21"/>
      <c r="I18" s="21">
        <v>23.0</v>
      </c>
      <c r="J18" s="22">
        <v>1503.0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74</v>
      </c>
      <c r="P18" t="s">
        <v>72</v>
      </c>
      <c r="Q18" t="s">
        <v>72</v>
      </c>
    </row>
    <row r="19" spans="1:18" customHeight="1" ht="58">
      <c r="A19" s="16"/>
      <c r="B19" s="18" t="s">
        <v>76</v>
      </c>
      <c r="C19" s="17" t="s">
        <v>77</v>
      </c>
      <c r="D19" s="17"/>
      <c r="E19" s="17"/>
      <c r="F19" s="19"/>
      <c r="G19" s="20">
        <v>1.0</v>
      </c>
      <c r="H19" s="21"/>
      <c r="I19" s="21">
        <v>18.0</v>
      </c>
      <c r="J19" s="22">
        <v>1197.0</v>
      </c>
      <c r="K19" s="50"/>
      <c r="L19" s="21" t="str">
        <f>IF(K19&gt;0,K19*I19,"")</f>
      </c>
      <c r="M19" s="52"/>
      <c r="N19" t="str">
        <f>IF(K19&gt;0,COUNTIF($K$7:K19,"&gt;0"),"")</f>
      </c>
      <c r="P19" t="s">
        <v>75</v>
      </c>
      <c r="Q19" t="s">
        <v>75</v>
      </c>
    </row>
    <row r="20" spans="1:18" customHeight="1" ht="58">
      <c r="A20" s="16"/>
      <c r="B20" s="18" t="s">
        <v>79</v>
      </c>
      <c r="C20" s="17" t="s">
        <v>80</v>
      </c>
      <c r="D20" s="17" t="s">
        <v>38</v>
      </c>
      <c r="E20" s="17"/>
      <c r="F20" s="19"/>
      <c r="G20" s="20">
        <v>1.0</v>
      </c>
      <c r="H20" s="21"/>
      <c r="I20" s="21">
        <v>122.0</v>
      </c>
      <c r="J20" s="22">
        <v>110.0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81</v>
      </c>
      <c r="P20" t="s">
        <v>78</v>
      </c>
      <c r="Q20" t="s">
        <v>78</v>
      </c>
    </row>
    <row r="21" spans="1:18" customHeight="1" ht="58">
      <c r="A21" s="16"/>
      <c r="B21" s="18" t="s">
        <v>83</v>
      </c>
      <c r="C21" s="17" t="s">
        <v>84</v>
      </c>
      <c r="D21" s="17" t="s">
        <v>38</v>
      </c>
      <c r="E21" s="17"/>
      <c r="F21" s="19"/>
      <c r="G21" s="20">
        <v>1.0</v>
      </c>
      <c r="H21" s="21"/>
      <c r="I21" s="21">
        <v>58.0</v>
      </c>
      <c r="J21" s="22">
        <v>651.0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85</v>
      </c>
      <c r="P21" t="s">
        <v>82</v>
      </c>
      <c r="Q21" t="s">
        <v>82</v>
      </c>
    </row>
    <row r="22" spans="1:18" customHeight="1" ht="58">
      <c r="A22" s="16"/>
      <c r="B22" s="18" t="s">
        <v>87</v>
      </c>
      <c r="C22" s="17" t="s">
        <v>88</v>
      </c>
      <c r="D22" s="17" t="s">
        <v>38</v>
      </c>
      <c r="E22" s="17"/>
      <c r="F22" s="19"/>
      <c r="G22" s="20">
        <v>1.0</v>
      </c>
      <c r="H22" s="21"/>
      <c r="I22" s="21">
        <v>99.0</v>
      </c>
      <c r="J22" s="22">
        <v>43.0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89</v>
      </c>
      <c r="P22" t="s">
        <v>86</v>
      </c>
      <c r="Q22" t="s">
        <v>86</v>
      </c>
    </row>
    <row r="24" spans="1:18">
      <c r="I24" s="30" t="s">
        <v>90</v>
      </c>
      <c r="J24" s="33"/>
      <c r="K24" s="36" t="str">
        <f>COUNTIF(K7:K22,"&gt;0")</f>
      </c>
    </row>
    <row r="25" spans="1:18">
      <c r="I25" s="31" t="s">
        <v>91</v>
      </c>
      <c r="J25" s="34"/>
      <c r="K25" s="37" t="str">
        <f>SUM(K7:K22)</f>
      </c>
    </row>
    <row r="26" spans="1:18">
      <c r="I26" s="32" t="s">
        <v>92</v>
      </c>
      <c r="J26" s="35"/>
      <c r="K26" s="38" t="str">
        <f>SUM(L7:L22)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24:J24"/>
    <mergeCell ref="I25:J25"/>
    <mergeCell ref="I26:J26"/>
    <mergeCell ref="G5:I5"/>
  </mergeCells>
  <conditionalFormatting sqref="A7:M22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22">
    <cfRule type="expression" dxfId="2" priority="3">
      <formula>AND($K7&gt;$J7,$K7&gt;0)</formula>
    </cfRule>
  </conditionalFormatting>
  <dataValidations count="1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22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3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97</v>
      </c>
    </row>
    <row r="2" spans="1:12" customHeight="1" ht="26">
      <c r="A2" s="54" t="s">
        <v>98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99</v>
      </c>
      <c r="B6" s="56"/>
      <c r="C6" s="57" t="str">
        <f>'Прайс и заказ'!K24</f>
      </c>
      <c r="D6" s="58" t="s">
        <v>91</v>
      </c>
      <c r="E6" s="56"/>
      <c r="F6" s="57" t="str">
        <f>'Прайс и заказ'!K25</f>
      </c>
      <c r="G6" s="58" t="s">
        <v>92</v>
      </c>
      <c r="H6" s="56"/>
      <c r="I6" s="59" t="str">
        <f>'Прайс и заказ'!K26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100</v>
      </c>
      <c r="G8" s="60" t="s">
        <v>23</v>
      </c>
      <c r="H8" s="60" t="s">
        <v>24</v>
      </c>
      <c r="I8" s="60" t="s">
        <v>5</v>
      </c>
      <c r="J8" s="40" t="s">
        <v>93</v>
      </c>
      <c r="L8" s="40" t="s">
        <v>95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заказ'!$N$7:$N$22,0)+6,0)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заказ'!$N$7:$N$22,0)+6,0)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заказ'!$N$7:$N$22,0)+6,0)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заказ'!$N$7:$N$22,0)+6,0)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заказ'!$N$7:$N$22,0)+6,0)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заказ'!$N$7:$N$22,0)+6,0)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заказ'!$N$7:$N$22,0)+6,0)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заказ'!$N$7:$N$22,0)+6,0)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заказ'!$N$7:$N$22,0)+6,0)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заказ'!$N$7:$N$22,0)+6,0)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заказ'!$N$7:$N$22,0)+6,0)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заказ'!$N$7:$N$22,0)+6,0)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заказ'!$N$7:$N$22,0)+6,0)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заказ'!$N$7:$N$22,0)+6,0)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заказ'!$N$7:$N$22,0)+6,0)</f>
      </c>
      <c r="L23" t="str">
        <f>IF($J23=0,"",IF(INDEX('Прайс и заказ'!Q:Q,$J23)="","",INDEX('Прайс и заказ'!Q:Q,$J23)))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23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101</v>
      </c>
    </row>
    <row r="2" spans="1:6">
      <c r="A2" t="s">
        <v>102</v>
      </c>
    </row>
    <row r="3" spans="1:6">
      <c r="A3" t="s">
        <v>103</v>
      </c>
    </row>
    <row r="4" spans="1:6">
      <c r="A4" t="s">
        <v>104</v>
      </c>
    </row>
    <row r="5" spans="1:6">
      <c r="A5" t="s">
        <v>105</v>
      </c>
      <c r="B5" t="s">
        <v>106</v>
      </c>
      <c r="C5" t="s">
        <v>107</v>
      </c>
      <c r="D5" t="s">
        <v>108</v>
      </c>
    </row>
    <row r="6" spans="1:6">
      <c r="A6" t="s">
        <v>109</v>
      </c>
      <c r="B6" t="s">
        <v>110</v>
      </c>
      <c r="C6" t="s">
        <v>111</v>
      </c>
      <c r="D6" t="s">
        <v>112</v>
      </c>
      <c r="E6" t="s">
        <v>113</v>
      </c>
      <c r="F6" t="s">
        <v>114</v>
      </c>
    </row>
    <row r="7" spans="1:6">
      <c r="A7" t="s">
        <v>115</v>
      </c>
      <c r="B7">
        <v>6</v>
      </c>
      <c r="C7" t="s">
        <v>116</v>
      </c>
      <c r="D7" t="s">
        <v>117</v>
      </c>
      <c r="E7" t="s">
        <v>118</v>
      </c>
      <c r="F7" t="s">
        <v>119</v>
      </c>
    </row>
    <row r="8" spans="1:6">
      <c r="A8" t="s">
        <v>120</v>
      </c>
      <c r="B8">
        <v>8</v>
      </c>
      <c r="C8" t="s">
        <v>121</v>
      </c>
      <c r="D8" t="s">
        <v>122</v>
      </c>
      <c r="E8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2026-10-01T19:40:15+04:00</dcterms:created>
  <dcterms:modified xsi:type="dcterms:W3CDTF">2026-10-01T19:40:15+04:00</dcterms:modified>
  <dc:title>Прайс-лист LavrPack — Товары для праздника — Открытки, наклейки</dc:title>
  <dc:description>Сформировано на www.lavrpack.ru 01.10.2026 19:40</dc:description>
  <dc:subject/>
  <cp:keywords/>
  <cp:category/>
</cp:coreProperties>
</file>