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заказ'!$A$1:$I$16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<sst xmlns="http://schemas.openxmlformats.org/spreadsheetml/2006/main" uniqueCount="91">
  <si>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 xml:space="preserve">   ·   Прайс-лист «Товары для праздника — Свечи»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</si>
  <si>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</si>
  <si>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</si>
  <si>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</si>
  <si>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</si>
  <si>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</si>
  <si>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</si>
  <si>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19:39</t>
  </si>
  <si>
    <t>Категория</t>
  </si>
  <si>
    <t>Товары для праздника — Свечи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</si>
  <si>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</si>
  <si>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</si>
  <si>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</si>
  <si>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</si>
  <si>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</si>
  <si>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</si>
  <si>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</si>
  <si>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</si>
  <si>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</si>
  <si>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</si>
  <si>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</si>
  <si>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</si>
  <si>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</si>
  <si>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</si>
  <si>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</si>
  <si>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Свечи — 8 поз.</t>
  </si>
  <si>
    <t>289d1141-393c-11ef-ab47-22344d083d2c#f4901dec-39c9-11ef-ab48-22344d083d2c</t>
  </si>
  <si>
    <t>108394</t>
  </si>
  <si>
    <t>Свеча ароматическая в стакане (керамика), D8х7см</t>
  </si>
  <si>
    <t>https://www.lavrpack.ru/local/templates/phoenix_v1/images_cache/thumbs/942ff4c2c977601e33a43e91fa89e8e2.webp?v=1790783984</t>
  </si>
  <si>
    <t>289d1141-393c-11ef-ab47-22344d083d2c#6f736eea-39ca-11ef-ab48-22344d083d2c</t>
  </si>
  <si>
    <t>Свеча ароматическая в стакане (керамика), H6,5xD8см (зеленый)</t>
  </si>
  <si>
    <t>https://www.lavrpack.ru/local/templates/phoenix_v1/images_cache/thumbs/9f5b40f19d773a54cadeb55300810769.webp?v=1790783984</t>
  </si>
  <si>
    <t>289d1141-393c-11ef-ab47-22344d083d2c#239aa281-39ca-11ef-ab48-22344d083d2c</t>
  </si>
  <si>
    <t>Свеча ароматическая в стакане (керамика), H10,5xD10</t>
  </si>
  <si>
    <t>(коричневый)</t>
  </si>
  <si>
    <t>5см</t>
  </si>
  <si>
    <t>https://www.lavrpack.ru/local/templates/phoenix_v1/images_cache/thumbs/36b491bb940db32eac9364c788aed11b.webp?v=1790783984</t>
  </si>
  <si>
    <t>1c229038-6471-11ef-ab51-1cfd08767542</t>
  </si>
  <si>
    <t>109106</t>
  </si>
  <si>
    <t>Свеча в стакане (керамика) H6xD10см, цв. в асс.</t>
  </si>
  <si>
    <t>https://www.lavrpack.ru/local/templates/phoenix_v1/images_cache/thumbs/ee768d0ae079d276ee0c7cb4dfe1c5fb.webp?v=1790783984</t>
  </si>
  <si>
    <t>c9b4adf7-6471-11ef-ab51-1cfd08767542#e189ce81-6471-11ef-ab51-1cfd08767542</t>
  </si>
  <si>
    <t>109107</t>
  </si>
  <si>
    <t>Свеча в стакане ароматическая (керамика), H8xD7</t>
  </si>
  <si>
    <t>(розовый)</t>
  </si>
  <si>
    <t>https://www.lavrpack.ru/local/templates/phoenix_v1/images_cache/thumbs/20ba5ccd97a5816f0997fb03d9b3ad62.webp?v=1790830585</t>
  </si>
  <si>
    <t>1425f05e-6473-11ef-ab51-1cfd08767542#3548deb1-6473-11ef-ab51-1cfd08767542</t>
  </si>
  <si>
    <t>109109</t>
  </si>
  <si>
    <t>Свеча в стакане с запахом, 7,5х7см (сирень)</t>
  </si>
  <si>
    <t>https://www.lavrpack.ru/local/templates/phoenix_v1/images_cache/thumbs/1188da6a2aaf134947a3a92edc878f2c.webp?v=1790830585</t>
  </si>
  <si>
    <t>1425f05e-6473-11ef-ab51-1cfd08767542#5a52bb0a-6473-11ef-ab51-1cfd08767542</t>
  </si>
  <si>
    <t>Свеча в стакане с запахом, 7,5х7см (черный кристалл)</t>
  </si>
  <si>
    <t>https://www.lavrpack.ru/local/templates/phoenix_v1/images_cache/thumbs/eaef670b277a63b9c977dd71fc1df712.webp?v=1790830585</t>
  </si>
  <si>
    <t>1425f05e-6473-11ef-ab51-1cfd08767542#6e5b171e-6473-11ef-ab51-1cfd08767542</t>
  </si>
  <si>
    <t>Свеча в стакане с запахом, 7,5х7см (яблоко и корица)</t>
  </si>
  <si>
    <t>https://www.lavrpack.ru/local/templates/phoenix_v1/images_cache/thumbs/5ac8370e559a150b67a03ce291edb9da.webp?v=1790830585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</si>
  <si>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</si>
  <si>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</si>
  <si>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</si>
  <si>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</si>
  <si>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</si>
  <si>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</si>
  <si>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</si>
  <si>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</si>
  <si>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</si>
  <si>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</si>
  <si>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</si>
  <si>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</si>
  <si>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19:39</t>
  </si>
  <si>
    <t>Тип цены: опт</t>
  </si>
  <si>
    <t>Раздел: Товары для праздника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</si>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</sst>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d45b8e28c7eb9d241a38212af0f7d4e1.jpg"/><Relationship Id="rId3" Type="http://schemas.openxmlformats.org/officeDocument/2006/relationships/image" Target="../media/390185c42e6fbba188bb7a2f0c58775f.jpg"/><Relationship Id="rId4" Type="http://schemas.openxmlformats.org/officeDocument/2006/relationships/image" Target="../media/1e5f050b55dce6da0370b54d8f6dccab.jpg"/><Relationship Id="rId5" Type="http://schemas.openxmlformats.org/officeDocument/2006/relationships/image" Target="../media/05435b586c61a763aa787e02a4435db2.jpg"/><Relationship Id="rId6" Type="http://schemas.openxmlformats.org/officeDocument/2006/relationships/image" Target="../media/11be6559a05295f9b286cf05ae1c6051.jpg"/><Relationship Id="rId7" Type="http://schemas.openxmlformats.org/officeDocument/2006/relationships/image" Target="../media/7f01db87225651484568100c2b287751.jpg"/><Relationship Id="rId8" Type="http://schemas.openxmlformats.org/officeDocument/2006/relationships/image" Target="../media/ec66117cd9f7cb7dfb54bfe2c825535b.jpg"/><Relationship Id="rId9" Type="http://schemas.openxmlformats.org/officeDocument/2006/relationships/image" Target="../media/0aba5779fbec2d60e863cf408d8112df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38100</xdr:rowOff>
    </xdr:from>
    <xdr:ext cx="647700" cy="6477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38100</xdr:rowOff>
    </xdr:from>
    <xdr:ext cx="647700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38100</xdr:rowOff>
    </xdr:from>
    <xdr:ext cx="647700" cy="64770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</xdr:row>
      <xdr:rowOff>38100</xdr:rowOff>
    </xdr:from>
    <xdr:ext cx="647700" cy="6477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</xdr:row>
      <xdr:rowOff>38100</xdr:rowOff>
    </xdr:from>
    <xdr:ext cx="647700" cy="647700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</xdr:row>
      <xdr:rowOff>38100</xdr:rowOff>
    </xdr:from>
    <xdr:ext cx="647700" cy="647700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289d1141-393c-11ef-ab47-22344d083d2c%23f4901dec-39c9-11ef-ab48-22344d083d2c" TargetMode="External"/><Relationship Id="rId_hyperlink_2" Type="http://schemas.openxmlformats.org/officeDocument/2006/relationships/hyperlink" Target="https://www.lavrpack.ru/catalog/?product=289d1141-393c-11ef-ab47-22344d083d2c%236f736eea-39ca-11ef-ab48-22344d083d2c" TargetMode="External"/><Relationship Id="rId_hyperlink_3" Type="http://schemas.openxmlformats.org/officeDocument/2006/relationships/hyperlink" Target="https://www.lavrpack.ru/catalog/?product=289d1141-393c-11ef-ab47-22344d083d2c%23239aa281-39ca-11ef-ab48-22344d083d2c" TargetMode="External"/><Relationship Id="rId_hyperlink_4" Type="http://schemas.openxmlformats.org/officeDocument/2006/relationships/hyperlink" Target="https://www.lavrpack.ru/catalog/?product=1c229038-6471-11ef-ab51-1cfd08767542" TargetMode="External"/><Relationship Id="rId_hyperlink_5" Type="http://schemas.openxmlformats.org/officeDocument/2006/relationships/hyperlink" Target="https://www.lavrpack.ru/catalog/?product=c9b4adf7-6471-11ef-ab51-1cfd08767542%23e189ce81-6471-11ef-ab51-1cfd08767542" TargetMode="External"/><Relationship Id="rId_hyperlink_6" Type="http://schemas.openxmlformats.org/officeDocument/2006/relationships/hyperlink" Target="https://www.lavrpack.ru/catalog/?product=1425f05e-6473-11ef-ab51-1cfd08767542%233548deb1-6473-11ef-ab51-1cfd08767542" TargetMode="External"/><Relationship Id="rId_hyperlink_7" Type="http://schemas.openxmlformats.org/officeDocument/2006/relationships/hyperlink" Target="https://www.lavrpack.ru/catalog/?product=1425f05e-6473-11ef-ab51-1cfd08767542%235a52bb0a-6473-11ef-ab51-1cfd08767542" TargetMode="External"/><Relationship Id="rId_hyperlink_8" Type="http://schemas.openxmlformats.org/officeDocument/2006/relationships/hyperlink" Target="https://www.lavrpack.ru/catalog/?product=1425f05e-6473-11ef-ab51-1cfd08767542%236e5b171e-6473-11ef-ab51-1cfd08767542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19"/>
  <sheetViews>
    <sheetView tabSelected="1" workbookViewId="0" showGridLines="true" showRowColHeaders="1">
      <pane ySplit="6" activePane="bottomLeft" state="frozen" topLeftCell="A7"/>
      <selection pane="bottomLeft" activeCell="M7" sqref="M7:M15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IF($G$3="","",SUMPRODUCT(--ISNUMBER(SEARCH($G$3,$B$7:$B$15&amp;" "&amp;$C$7:$C$15&amp;" "&amp;$D$7:$D$15&amp;" "&amp;$E$7:$E$15)))&amp;"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60</v>
      </c>
      <c r="P6" s="40" t="s">
        <v>61</v>
      </c>
      <c r="Q6" s="40" t="s">
        <v>62</v>
      </c>
      <c r="R6" s="40" t="s">
        <v>63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/>
      <c r="E8" s="17"/>
      <c r="F8" s="19"/>
      <c r="G8" s="20">
        <v>1.0</v>
      </c>
      <c r="H8" s="21"/>
      <c r="I8" s="21">
        <v>682.0</v>
      </c>
      <c r="J8" s="22">
        <v>5.0</v>
      </c>
      <c r="K8" s="50"/>
      <c r="L8" s="21" t="str">
        <f>IF(K8&gt;0,K8*I8,"")</f>
      </c>
      <c r="M8" s="52"/>
      <c r="N8" t="str">
        <f>IF(K8&gt;0,COUNTIF($K$7:K8,"&gt;0"),"")</f>
      </c>
      <c r="O8" t="s">
        <v>29</v>
      </c>
      <c r="P8" t="s">
        <v>26</v>
      </c>
      <c r="Q8" t="s">
        <v>26</v>
      </c>
    </row>
    <row r="9" spans="1:18" customHeight="1" ht="58">
      <c r="A9" s="16"/>
      <c r="B9" s="18" t="s">
        <v>27</v>
      </c>
      <c r="C9" s="17" t="s">
        <v>31</v>
      </c>
      <c r="D9" s="17"/>
      <c r="E9" s="17"/>
      <c r="F9" s="19"/>
      <c r="G9" s="20">
        <v>1.0</v>
      </c>
      <c r="H9" s="21"/>
      <c r="I9" s="21">
        <v>278.0</v>
      </c>
      <c r="J9" s="22">
        <v>18.0</v>
      </c>
      <c r="K9" s="50"/>
      <c r="L9" s="21" t="str">
        <f>IF(K9&gt;0,K9*I9,"")</f>
      </c>
      <c r="M9" s="52"/>
      <c r="N9" t="str">
        <f>IF(K9&gt;0,COUNTIF($K$7:K9,"&gt;0"),"")</f>
      </c>
      <c r="O9" t="s">
        <v>32</v>
      </c>
      <c r="P9" t="s">
        <v>30</v>
      </c>
      <c r="Q9" t="s">
        <v>30</v>
      </c>
    </row>
    <row r="10" spans="1:18" customHeight="1" ht="58">
      <c r="A10" s="16"/>
      <c r="B10" s="18" t="s">
        <v>27</v>
      </c>
      <c r="C10" s="17" t="s">
        <v>34</v>
      </c>
      <c r="D10" s="17" t="s">
        <v>35</v>
      </c>
      <c r="E10" s="17" t="s">
        <v>36</v>
      </c>
      <c r="F10" s="19"/>
      <c r="G10" s="20">
        <v>1.0</v>
      </c>
      <c r="H10" s="21"/>
      <c r="I10" s="21">
        <v>844.0</v>
      </c>
      <c r="J10" s="22">
        <v>2.0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37</v>
      </c>
      <c r="P10" t="s">
        <v>33</v>
      </c>
      <c r="Q10" t="s">
        <v>33</v>
      </c>
    </row>
    <row r="11" spans="1:18" customHeight="1" ht="58">
      <c r="A11" s="16"/>
      <c r="B11" s="18" t="s">
        <v>39</v>
      </c>
      <c r="C11" s="17" t="s">
        <v>40</v>
      </c>
      <c r="D11" s="17"/>
      <c r="E11" s="17"/>
      <c r="F11" s="19"/>
      <c r="G11" s="20">
        <v>1.0</v>
      </c>
      <c r="H11" s="21"/>
      <c r="I11" s="21">
        <v>566.0</v>
      </c>
      <c r="J11" s="22">
        <v>2.0</v>
      </c>
      <c r="K11" s="50"/>
      <c r="L11" s="21" t="str">
        <f>IF(K11&gt;0,K11*I11,"")</f>
      </c>
      <c r="M11" s="52"/>
      <c r="N11" t="str">
        <f>IF(K11&gt;0,COUNTIF($K$7:K11,"&gt;0"),"")</f>
      </c>
      <c r="O11" t="s">
        <v>41</v>
      </c>
      <c r="P11" t="s">
        <v>38</v>
      </c>
      <c r="Q11" t="s">
        <v>38</v>
      </c>
    </row>
    <row r="12" spans="1:18" customHeight="1" ht="58">
      <c r="A12" s="16"/>
      <c r="B12" s="18" t="s">
        <v>43</v>
      </c>
      <c r="C12" s="17" t="s">
        <v>44</v>
      </c>
      <c r="D12" s="17" t="s">
        <v>45</v>
      </c>
      <c r="E12" s="17" t="s">
        <v>36</v>
      </c>
      <c r="F12" s="19"/>
      <c r="G12" s="20">
        <v>1.0</v>
      </c>
      <c r="H12" s="21"/>
      <c r="I12" s="21">
        <v>451.0</v>
      </c>
      <c r="J12" s="22">
        <v>3.0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46</v>
      </c>
      <c r="P12" t="s">
        <v>42</v>
      </c>
      <c r="Q12" t="s">
        <v>42</v>
      </c>
    </row>
    <row r="13" spans="1:18" customHeight="1" ht="58">
      <c r="A13" s="16"/>
      <c r="B13" s="18" t="s">
        <v>48</v>
      </c>
      <c r="C13" s="17" t="s">
        <v>49</v>
      </c>
      <c r="D13" s="17"/>
      <c r="E13" s="17"/>
      <c r="F13" s="19"/>
      <c r="G13" s="20">
        <v>1.0</v>
      </c>
      <c r="H13" s="21"/>
      <c r="I13" s="21">
        <v>636.0</v>
      </c>
      <c r="J13" s="22">
        <v>9.0</v>
      </c>
      <c r="K13" s="50"/>
      <c r="L13" s="21" t="str">
        <f>IF(K13&gt;0,K13*I13,"")</f>
      </c>
      <c r="M13" s="52"/>
      <c r="N13" t="str">
        <f>IF(K13&gt;0,COUNTIF($K$7:K13,"&gt;0"),"")</f>
      </c>
      <c r="O13" t="s">
        <v>50</v>
      </c>
      <c r="P13" t="s">
        <v>47</v>
      </c>
      <c r="Q13" t="s">
        <v>47</v>
      </c>
    </row>
    <row r="14" spans="1:18" customHeight="1" ht="58">
      <c r="A14" s="16"/>
      <c r="B14" s="18" t="s">
        <v>48</v>
      </c>
      <c r="C14" s="17" t="s">
        <v>52</v>
      </c>
      <c r="D14" s="17"/>
      <c r="E14" s="17"/>
      <c r="F14" s="19"/>
      <c r="G14" s="20">
        <v>1.0</v>
      </c>
      <c r="H14" s="21"/>
      <c r="I14" s="21">
        <v>636.0</v>
      </c>
      <c r="J14" s="22">
        <v>4.0</v>
      </c>
      <c r="K14" s="50"/>
      <c r="L14" s="21" t="str">
        <f>IF(K14&gt;0,K14*I14,"")</f>
      </c>
      <c r="M14" s="52"/>
      <c r="N14" t="str">
        <f>IF(K14&gt;0,COUNTIF($K$7:K14,"&gt;0"),"")</f>
      </c>
      <c r="O14" t="s">
        <v>53</v>
      </c>
      <c r="P14" t="s">
        <v>51</v>
      </c>
      <c r="Q14" t="s">
        <v>51</v>
      </c>
    </row>
    <row r="15" spans="1:18" customHeight="1" ht="58">
      <c r="A15" s="16"/>
      <c r="B15" s="18" t="s">
        <v>48</v>
      </c>
      <c r="C15" s="17" t="s">
        <v>55</v>
      </c>
      <c r="D15" s="17"/>
      <c r="E15" s="17"/>
      <c r="F15" s="19"/>
      <c r="G15" s="20">
        <v>1.0</v>
      </c>
      <c r="H15" s="21"/>
      <c r="I15" s="21">
        <v>636.0</v>
      </c>
      <c r="J15" s="22">
        <v>8.0</v>
      </c>
      <c r="K15" s="50"/>
      <c r="L15" s="21" t="str">
        <f>IF(K15&gt;0,K15*I15,"")</f>
      </c>
      <c r="M15" s="52"/>
      <c r="N15" t="str">
        <f>IF(K15&gt;0,COUNTIF($K$7:K15,"&gt;0"),"")</f>
      </c>
      <c r="O15" t="s">
        <v>56</v>
      </c>
      <c r="P15" t="s">
        <v>54</v>
      </c>
      <c r="Q15" t="s">
        <v>54</v>
      </c>
    </row>
    <row r="17" spans="1:18">
      <c r="I17" s="30" t="s">
        <v>57</v>
      </c>
      <c r="J17" s="33"/>
      <c r="K17" s="36" t="str">
        <f>COUNTIF(K7:K15,"&gt;0")</f>
      </c>
    </row>
    <row r="18" spans="1:18">
      <c r="I18" s="31" t="s">
        <v>58</v>
      </c>
      <c r="J18" s="34"/>
      <c r="K18" s="37" t="str">
        <f>SUM(K7:K15)</f>
      </c>
    </row>
    <row r="19" spans="1:18">
      <c r="I19" s="32" t="s">
        <v>59</v>
      </c>
      <c r="J19" s="35"/>
      <c r="K19" s="38" t="str">
        <f>SUM(L7:L15)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I17:J17"/>
    <mergeCell ref="I18:J18"/>
    <mergeCell ref="I19:J19"/>
    <mergeCell ref="G5:I5"/>
  </mergeCells>
  <conditionalFormatting sqref="A7:M15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15">
    <cfRule type="expression" dxfId="2" priority="3">
      <formula>AND($K7&gt;$J7,$K7&gt;0)</formula>
    </cfRule>
  </conditionalFormatting>
  <dataValidations count="1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15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16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64</v>
      </c>
    </row>
    <row r="2" spans="1:12" customHeight="1" ht="26">
      <c r="A2" s="54" t="s">
        <v>65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66</v>
      </c>
      <c r="B6" s="56"/>
      <c r="C6" s="57" t="str">
        <f>'Прайс и заказ'!K17</f>
      </c>
      <c r="D6" s="58" t="s">
        <v>58</v>
      </c>
      <c r="E6" s="56"/>
      <c r="F6" s="57" t="str">
        <f>'Прайс и заказ'!K18</f>
      </c>
      <c r="G6" s="58" t="s">
        <v>59</v>
      </c>
      <c r="H6" s="56"/>
      <c r="I6" s="59" t="str">
        <f>'Прайс и заказ'!K19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67</v>
      </c>
      <c r="G8" s="60" t="s">
        <v>23</v>
      </c>
      <c r="H8" s="60" t="s">
        <v>24</v>
      </c>
      <c r="I8" s="60" t="s">
        <v>5</v>
      </c>
      <c r="J8" s="40" t="s">
        <v>60</v>
      </c>
      <c r="L8" s="40" t="s">
        <v>62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заказ'!$N$7:$N$15,0)+6,0)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заказ'!$N$7:$N$15,0)+6,0)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заказ'!$N$7:$N$15,0)+6,0)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заказ'!$N$7:$N$15,0)+6,0)</f>
      </c>
      <c r="L12" t="str">
        <f>IF($J12=0,"",IF(INDEX('Прайс и заказ'!Q:Q,$J12)="","",INDEX('Прайс и заказ'!Q:Q,$J12)))</f>
      </c>
    </row>
    <row r="13" spans="1:12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заказ'!$N$7:$N$15,0)+6,0)</f>
      </c>
      <c r="L13" t="str">
        <f>IF($J13=0,"",IF(INDEX('Прайс и заказ'!Q:Q,$J13)="","",INDEX('Прайс и заказ'!Q:Q,$J13)))</f>
      </c>
    </row>
    <row r="14" spans="1:12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заказ'!$N$7:$N$15,0)+6,0)</f>
      </c>
      <c r="L14" t="str">
        <f>IF($J14=0,"",IF(INDEX('Прайс и заказ'!Q:Q,$J14)="","",INDEX('Прайс и заказ'!Q:Q,$J14)))</f>
      </c>
    </row>
    <row r="15" spans="1:12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заказ'!$N$7:$N$15,0)+6,0)</f>
      </c>
      <c r="L15" t="str">
        <f>IF($J15=0,"",IF(INDEX('Прайс и заказ'!Q:Q,$J15)="","",INDEX('Прайс и заказ'!Q:Q,$J15)))</f>
      </c>
    </row>
    <row r="16" spans="1:12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заказ'!$N$7:$N$15,0)+6,0)</f>
      </c>
      <c r="L16" t="str">
        <f>IF($J16=0,"",IF(INDEX('Прайс и заказ'!Q:Q,$J16)="","",INDEX('Прайс и заказ'!Q:Q,$J16)))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16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68</v>
      </c>
    </row>
    <row r="2" spans="1:6">
      <c r="A2" t="s">
        <v>69</v>
      </c>
    </row>
    <row r="3" spans="1:6">
      <c r="A3" t="s">
        <v>70</v>
      </c>
    </row>
    <row r="4" spans="1:6">
      <c r="A4" t="s">
        <v>71</v>
      </c>
    </row>
    <row r="5" spans="1:6">
      <c r="A5" t="s">
        <v>72</v>
      </c>
      <c r="B5" t="s">
        <v>73</v>
      </c>
      <c r="C5" t="s">
        <v>74</v>
      </c>
      <c r="D5" t="s">
        <v>75</v>
      </c>
    </row>
    <row r="6" spans="1:6">
      <c r="A6" t="s">
        <v>76</v>
      </c>
      <c r="B6" t="s">
        <v>77</v>
      </c>
      <c r="C6" t="s">
        <v>78</v>
      </c>
      <c r="D6" t="s">
        <v>79</v>
      </c>
      <c r="E6" t="s">
        <v>80</v>
      </c>
      <c r="F6" t="s">
        <v>81</v>
      </c>
    </row>
    <row r="7" spans="1:6">
      <c r="A7" t="s">
        <v>82</v>
      </c>
      <c r="B7">
        <v>6</v>
      </c>
      <c r="C7" t="s">
        <v>83</v>
      </c>
      <c r="D7" t="s">
        <v>84</v>
      </c>
      <c r="E7" t="s">
        <v>85</v>
      </c>
      <c r="F7" t="s">
        <v>86</v>
      </c>
    </row>
    <row r="8" spans="1:6">
      <c r="A8" t="s">
        <v>87</v>
      </c>
      <c r="B8">
        <v>8</v>
      </c>
      <c r="C8" t="s">
        <v>88</v>
      </c>
      <c r="D8" t="s">
        <v>89</v>
      </c>
      <c r="E8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2026-10-01T19:39:28+04:00</dcterms:created>
  <dcterms:modified xsi:type="dcterms:W3CDTF">2026-10-01T19:39:28+04:00</dcterms:modified>
  <dc:title>Прайс-лист LavrPack — Товары для праздника — Свечи</dc:title>
  <dc:description>Сформировано на www.lavrpack.ru 01.10.2026 19:39</dc:description>
  <dc:subject/>
  <cp:keywords/>
  <cp:category/>
</cp:coreProperties>
</file>